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charts/chart77.xml" ContentType="application/vnd.openxmlformats-officedocument.drawingml.chart+xml"/>
  <Override PartName="/xl/theme/themeOverride77.xml" ContentType="application/vnd.openxmlformats-officedocument.themeOverride+xml"/>
  <Override PartName="/xl/charts/chart78.xml" ContentType="application/vnd.openxmlformats-officedocument.drawingml.chart+xml"/>
  <Override PartName="/xl/theme/themeOverride78.xml" ContentType="application/vnd.openxmlformats-officedocument.themeOverride+xml"/>
  <Override PartName="/xl/charts/chart79.xml" ContentType="application/vnd.openxmlformats-officedocument.drawingml.chart+xml"/>
  <Override PartName="/xl/theme/themeOverride79.xml" ContentType="application/vnd.openxmlformats-officedocument.themeOverride+xml"/>
  <Override PartName="/xl/charts/chart80.xml" ContentType="application/vnd.openxmlformats-officedocument.drawingml.chart+xml"/>
  <Override PartName="/xl/theme/themeOverride80.xml" ContentType="application/vnd.openxmlformats-officedocument.themeOverride+xml"/>
  <Override PartName="/xl/charts/chart81.xml" ContentType="application/vnd.openxmlformats-officedocument.drawingml.chart+xml"/>
  <Override PartName="/xl/theme/themeOverride81.xml" ContentType="application/vnd.openxmlformats-officedocument.themeOverride+xml"/>
  <Override PartName="/xl/charts/chart82.xml" ContentType="application/vnd.openxmlformats-officedocument.drawingml.chart+xml"/>
  <Override PartName="/xl/theme/themeOverride82.xml" ContentType="application/vnd.openxmlformats-officedocument.themeOverride+xml"/>
  <Override PartName="/xl/charts/chart83.xml" ContentType="application/vnd.openxmlformats-officedocument.drawingml.chart+xml"/>
  <Override PartName="/xl/theme/themeOverride83.xml" ContentType="application/vnd.openxmlformats-officedocument.themeOverride+xml"/>
  <Override PartName="/xl/charts/chart84.xml" ContentType="application/vnd.openxmlformats-officedocument.drawingml.chart+xml"/>
  <Override PartName="/xl/theme/themeOverride84.xml" ContentType="application/vnd.openxmlformats-officedocument.themeOverride+xml"/>
  <Override PartName="/xl/charts/chart85.xml" ContentType="application/vnd.openxmlformats-officedocument.drawingml.chart+xml"/>
  <Override PartName="/xl/theme/themeOverride85.xml" ContentType="application/vnd.openxmlformats-officedocument.themeOverride+xml"/>
  <Override PartName="/xl/charts/chart86.xml" ContentType="application/vnd.openxmlformats-officedocument.drawingml.chart+xml"/>
  <Override PartName="/xl/theme/themeOverride86.xml" ContentType="application/vnd.openxmlformats-officedocument.themeOverride+xml"/>
  <Override PartName="/xl/charts/chart87.xml" ContentType="application/vnd.openxmlformats-officedocument.drawingml.chart+xml"/>
  <Override PartName="/xl/theme/themeOverride87.xml" ContentType="application/vnd.openxmlformats-officedocument.themeOverride+xml"/>
  <Override PartName="/xl/charts/chart88.xml" ContentType="application/vnd.openxmlformats-officedocument.drawingml.chart+xml"/>
  <Override PartName="/xl/theme/themeOverride88.xml" ContentType="application/vnd.openxmlformats-officedocument.themeOverride+xml"/>
  <Override PartName="/xl/drawings/drawing2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drawings/drawing3.xml" ContentType="application/vnd.openxmlformats-officedocument.drawing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drawings/drawing4.xml" ContentType="application/vnd.openxmlformats-officedocument.drawing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1340" yWindow="480" windowWidth="38140" windowHeight="19920" activeTab="5"/>
  </bookViews>
  <sheets>
    <sheet name="Navigation" sheetId="3" r:id="rId1"/>
    <sheet name="Strains" sheetId="2" r:id="rId2"/>
    <sheet name="980014" sheetId="1" r:id="rId3"/>
    <sheet name="Work_a" sheetId="6" r:id="rId4"/>
    <sheet name="Work_b" sheetId="4" r:id="rId5"/>
    <sheet name="Strain_all" sheetId="7" r:id="rId6"/>
  </sheets>
  <externalReferences>
    <externalReference r:id="rId7"/>
  </externalReferences>
  <definedNames>
    <definedName name="_xlnm._FilterDatabase" localSheetId="5" hidden="1">Strain_all!$AG$105:$AP$105</definedName>
    <definedName name="_xlnm._FilterDatabase" localSheetId="3" hidden="1">Work_a!$BH$1:$BI$1</definedName>
    <definedName name="_xlnm._FilterDatabase" localSheetId="4" hidden="1">Work_b!$BH$1:$BI$1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24" i="7" l="1"/>
  <c r="AJ8" i="7"/>
  <c r="AP62" i="7"/>
  <c r="AP63" i="7"/>
  <c r="AP64" i="7"/>
  <c r="AP65" i="7"/>
  <c r="AP66" i="7"/>
  <c r="AP67" i="7"/>
  <c r="AP68" i="7"/>
  <c r="AP61" i="7"/>
  <c r="AN106" i="7"/>
  <c r="AN107" i="7"/>
  <c r="AP108" i="7"/>
  <c r="AN108" i="7"/>
  <c r="AN109" i="7"/>
  <c r="AN110" i="7"/>
  <c r="AN111" i="7"/>
  <c r="AN112" i="7"/>
  <c r="AN113" i="7"/>
  <c r="AN114" i="7"/>
  <c r="AN115" i="7"/>
  <c r="AN116" i="7"/>
  <c r="AN117" i="7"/>
  <c r="AN118" i="7"/>
  <c r="AN119" i="7"/>
  <c r="AN120" i="7"/>
  <c r="AN121" i="7"/>
  <c r="AN122" i="7"/>
  <c r="AN123" i="7"/>
  <c r="AP124" i="7"/>
  <c r="AN124" i="7"/>
  <c r="AN125" i="7"/>
  <c r="AN126" i="7"/>
  <c r="AP107" i="7"/>
  <c r="AP109" i="7"/>
  <c r="AP110" i="7"/>
  <c r="AP111" i="7"/>
  <c r="AP112" i="7"/>
  <c r="AP113" i="7"/>
  <c r="AP114" i="7"/>
  <c r="AP115" i="7"/>
  <c r="AP116" i="7"/>
  <c r="AP117" i="7"/>
  <c r="AP118" i="7"/>
  <c r="AP119" i="7"/>
  <c r="AP120" i="7"/>
  <c r="AP121" i="7"/>
  <c r="AP122" i="7"/>
  <c r="AP123" i="7"/>
  <c r="AP125" i="7"/>
  <c r="AP126" i="7"/>
  <c r="AP106" i="7"/>
  <c r="AP70" i="7"/>
  <c r="AP18" i="7"/>
  <c r="AP71" i="7"/>
  <c r="AP72" i="7"/>
  <c r="AP73" i="7"/>
  <c r="AP74" i="7"/>
  <c r="AP75" i="7"/>
  <c r="AP76" i="7"/>
  <c r="AP77" i="7"/>
  <c r="AP78" i="7"/>
  <c r="AP79" i="7"/>
  <c r="AP80" i="7"/>
  <c r="AP81" i="7"/>
  <c r="AP82" i="7"/>
  <c r="AP83" i="7"/>
  <c r="AP84" i="7"/>
  <c r="AP85" i="7"/>
  <c r="AP86" i="7"/>
  <c r="AP87" i="7"/>
  <c r="AP88" i="7"/>
  <c r="AP89" i="7"/>
  <c r="AP90" i="7"/>
  <c r="AM6" i="7"/>
  <c r="AM5" i="7"/>
  <c r="AM4" i="7"/>
  <c r="AM3" i="7"/>
  <c r="AD102" i="7"/>
  <c r="AC102" i="7"/>
  <c r="AB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B102" i="7"/>
  <c r="A102" i="7"/>
  <c r="AD101" i="7"/>
  <c r="AC101" i="7"/>
  <c r="AB101" i="7"/>
  <c r="AA101" i="7"/>
  <c r="Z101" i="7"/>
  <c r="Y101" i="7"/>
  <c r="X101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B101" i="7"/>
  <c r="A101" i="7"/>
  <c r="AD100" i="7"/>
  <c r="AC100" i="7"/>
  <c r="AB100" i="7"/>
  <c r="AA100" i="7"/>
  <c r="Z100" i="7"/>
  <c r="Y100" i="7"/>
  <c r="X100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B100" i="7"/>
  <c r="A100" i="7"/>
  <c r="AD99" i="7"/>
  <c r="AC99" i="7"/>
  <c r="AB99" i="7"/>
  <c r="AA99" i="7"/>
  <c r="Z99" i="7"/>
  <c r="Y99" i="7"/>
  <c r="X99" i="7"/>
  <c r="W99" i="7"/>
  <c r="V99" i="7"/>
  <c r="U99" i="7"/>
  <c r="T99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B99" i="7"/>
  <c r="A99" i="7"/>
  <c r="AD98" i="7"/>
  <c r="AC98" i="7"/>
  <c r="AB98" i="7"/>
  <c r="AA98" i="7"/>
  <c r="Z98" i="7"/>
  <c r="Y98" i="7"/>
  <c r="X98" i="7"/>
  <c r="W98" i="7"/>
  <c r="V98" i="7"/>
  <c r="U98" i="7"/>
  <c r="T98" i="7"/>
  <c r="S98" i="7"/>
  <c r="R98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C98" i="7"/>
  <c r="B98" i="7"/>
  <c r="A98" i="7"/>
  <c r="AD97" i="7"/>
  <c r="AC97" i="7"/>
  <c r="AB97" i="7"/>
  <c r="AA97" i="7"/>
  <c r="Z97" i="7"/>
  <c r="Y97" i="7"/>
  <c r="X97" i="7"/>
  <c r="W97" i="7"/>
  <c r="V97" i="7"/>
  <c r="U97" i="7"/>
  <c r="T97" i="7"/>
  <c r="S97" i="7"/>
  <c r="R97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7" i="7"/>
  <c r="B97" i="7"/>
  <c r="A97" i="7"/>
  <c r="AD96" i="7"/>
  <c r="AC96" i="7"/>
  <c r="AB96" i="7"/>
  <c r="AA96" i="7"/>
  <c r="Z96" i="7"/>
  <c r="Y96" i="7"/>
  <c r="X96" i="7"/>
  <c r="W96" i="7"/>
  <c r="V96" i="7"/>
  <c r="U96" i="7"/>
  <c r="T96" i="7"/>
  <c r="S96" i="7"/>
  <c r="R96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C96" i="7"/>
  <c r="B96" i="7"/>
  <c r="A96" i="7"/>
  <c r="AD95" i="7"/>
  <c r="AC95" i="7"/>
  <c r="AB95" i="7"/>
  <c r="AA95" i="7"/>
  <c r="Z95" i="7"/>
  <c r="Y95" i="7"/>
  <c r="X95" i="7"/>
  <c r="W95" i="7"/>
  <c r="V95" i="7"/>
  <c r="U95" i="7"/>
  <c r="T95" i="7"/>
  <c r="S95" i="7"/>
  <c r="R95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C95" i="7"/>
  <c r="B95" i="7"/>
  <c r="A95" i="7"/>
  <c r="V90" i="7"/>
  <c r="AJ90" i="7"/>
  <c r="W90" i="7"/>
  <c r="AK90" i="7"/>
  <c r="AN90" i="7"/>
  <c r="AO90" i="7"/>
  <c r="Y90" i="7"/>
  <c r="AM90" i="7"/>
  <c r="X90" i="7"/>
  <c r="AL90" i="7"/>
  <c r="L90" i="7"/>
  <c r="AI90" i="7"/>
  <c r="AD90" i="7"/>
  <c r="AC90" i="7"/>
  <c r="AB90" i="7"/>
  <c r="AA90" i="7"/>
  <c r="Z90" i="7"/>
  <c r="U90" i="7"/>
  <c r="T90" i="7"/>
  <c r="S90" i="7"/>
  <c r="R90" i="7"/>
  <c r="Q90" i="7"/>
  <c r="P90" i="7"/>
  <c r="O90" i="7"/>
  <c r="N90" i="7"/>
  <c r="M90" i="7"/>
  <c r="K90" i="7"/>
  <c r="J90" i="7"/>
  <c r="I90" i="7"/>
  <c r="H90" i="7"/>
  <c r="G90" i="7"/>
  <c r="F90" i="7"/>
  <c r="E90" i="7"/>
  <c r="D90" i="7"/>
  <c r="C90" i="7"/>
  <c r="B90" i="7"/>
  <c r="A90" i="7"/>
  <c r="V89" i="7"/>
  <c r="AJ89" i="7"/>
  <c r="W89" i="7"/>
  <c r="AK89" i="7"/>
  <c r="AN89" i="7"/>
  <c r="AO89" i="7"/>
  <c r="Y89" i="7"/>
  <c r="AM89" i="7"/>
  <c r="X89" i="7"/>
  <c r="AL89" i="7"/>
  <c r="L89" i="7"/>
  <c r="AI89" i="7"/>
  <c r="AD89" i="7"/>
  <c r="AC89" i="7"/>
  <c r="AB89" i="7"/>
  <c r="AA89" i="7"/>
  <c r="Z89" i="7"/>
  <c r="U89" i="7"/>
  <c r="T89" i="7"/>
  <c r="S89" i="7"/>
  <c r="R89" i="7"/>
  <c r="Q89" i="7"/>
  <c r="P89" i="7"/>
  <c r="O89" i="7"/>
  <c r="N89" i="7"/>
  <c r="M89" i="7"/>
  <c r="K89" i="7"/>
  <c r="J89" i="7"/>
  <c r="I89" i="7"/>
  <c r="H89" i="7"/>
  <c r="G89" i="7"/>
  <c r="F89" i="7"/>
  <c r="E89" i="7"/>
  <c r="D89" i="7"/>
  <c r="C89" i="7"/>
  <c r="B89" i="7"/>
  <c r="A89" i="7"/>
  <c r="V88" i="7"/>
  <c r="AJ88" i="7"/>
  <c r="W88" i="7"/>
  <c r="AK88" i="7"/>
  <c r="AN88" i="7"/>
  <c r="AO88" i="7"/>
  <c r="Y88" i="7"/>
  <c r="AM88" i="7"/>
  <c r="X88" i="7"/>
  <c r="AL88" i="7"/>
  <c r="L88" i="7"/>
  <c r="AI88" i="7"/>
  <c r="AD88" i="7"/>
  <c r="AC88" i="7"/>
  <c r="AB88" i="7"/>
  <c r="AA88" i="7"/>
  <c r="Z88" i="7"/>
  <c r="U88" i="7"/>
  <c r="T88" i="7"/>
  <c r="S88" i="7"/>
  <c r="R88" i="7"/>
  <c r="Q88" i="7"/>
  <c r="P88" i="7"/>
  <c r="O88" i="7"/>
  <c r="N88" i="7"/>
  <c r="M88" i="7"/>
  <c r="K88" i="7"/>
  <c r="J88" i="7"/>
  <c r="I88" i="7"/>
  <c r="H88" i="7"/>
  <c r="G88" i="7"/>
  <c r="F88" i="7"/>
  <c r="E88" i="7"/>
  <c r="D88" i="7"/>
  <c r="C88" i="7"/>
  <c r="B88" i="7"/>
  <c r="A88" i="7"/>
  <c r="V87" i="7"/>
  <c r="AJ87" i="7"/>
  <c r="W87" i="7"/>
  <c r="AK87" i="7"/>
  <c r="AN87" i="7"/>
  <c r="AO87" i="7"/>
  <c r="Y87" i="7"/>
  <c r="AM87" i="7"/>
  <c r="X87" i="7"/>
  <c r="AL87" i="7"/>
  <c r="L87" i="7"/>
  <c r="AI87" i="7"/>
  <c r="AD87" i="7"/>
  <c r="AC87" i="7"/>
  <c r="AB87" i="7"/>
  <c r="AA87" i="7"/>
  <c r="Z87" i="7"/>
  <c r="U87" i="7"/>
  <c r="T87" i="7"/>
  <c r="S87" i="7"/>
  <c r="R87" i="7"/>
  <c r="Q87" i="7"/>
  <c r="P87" i="7"/>
  <c r="O87" i="7"/>
  <c r="N87" i="7"/>
  <c r="M87" i="7"/>
  <c r="K87" i="7"/>
  <c r="J87" i="7"/>
  <c r="I87" i="7"/>
  <c r="H87" i="7"/>
  <c r="G87" i="7"/>
  <c r="F87" i="7"/>
  <c r="E87" i="7"/>
  <c r="D87" i="7"/>
  <c r="C87" i="7"/>
  <c r="B87" i="7"/>
  <c r="A87" i="7"/>
  <c r="V86" i="7"/>
  <c r="AJ86" i="7"/>
  <c r="W86" i="7"/>
  <c r="AK86" i="7"/>
  <c r="AN86" i="7"/>
  <c r="AO86" i="7"/>
  <c r="Y86" i="7"/>
  <c r="AM86" i="7"/>
  <c r="X86" i="7"/>
  <c r="AL86" i="7"/>
  <c r="L86" i="7"/>
  <c r="AI86" i="7"/>
  <c r="AD86" i="7"/>
  <c r="AC86" i="7"/>
  <c r="AB86" i="7"/>
  <c r="AA86" i="7"/>
  <c r="Z86" i="7"/>
  <c r="U86" i="7"/>
  <c r="T86" i="7"/>
  <c r="S86" i="7"/>
  <c r="R86" i="7"/>
  <c r="Q86" i="7"/>
  <c r="P86" i="7"/>
  <c r="O86" i="7"/>
  <c r="N86" i="7"/>
  <c r="M86" i="7"/>
  <c r="K86" i="7"/>
  <c r="J86" i="7"/>
  <c r="I86" i="7"/>
  <c r="H86" i="7"/>
  <c r="G86" i="7"/>
  <c r="F86" i="7"/>
  <c r="E86" i="7"/>
  <c r="D86" i="7"/>
  <c r="C86" i="7"/>
  <c r="B86" i="7"/>
  <c r="A86" i="7"/>
  <c r="V85" i="7"/>
  <c r="AJ85" i="7"/>
  <c r="W85" i="7"/>
  <c r="AK85" i="7"/>
  <c r="AN85" i="7"/>
  <c r="AO85" i="7"/>
  <c r="Y85" i="7"/>
  <c r="AM85" i="7"/>
  <c r="X85" i="7"/>
  <c r="AL85" i="7"/>
  <c r="L85" i="7"/>
  <c r="AI85" i="7"/>
  <c r="AD85" i="7"/>
  <c r="AC85" i="7"/>
  <c r="AB85" i="7"/>
  <c r="AA85" i="7"/>
  <c r="Z85" i="7"/>
  <c r="U85" i="7"/>
  <c r="T85" i="7"/>
  <c r="S85" i="7"/>
  <c r="R85" i="7"/>
  <c r="Q85" i="7"/>
  <c r="P85" i="7"/>
  <c r="O85" i="7"/>
  <c r="N85" i="7"/>
  <c r="M85" i="7"/>
  <c r="K85" i="7"/>
  <c r="J85" i="7"/>
  <c r="I85" i="7"/>
  <c r="H85" i="7"/>
  <c r="G85" i="7"/>
  <c r="F85" i="7"/>
  <c r="E85" i="7"/>
  <c r="D85" i="7"/>
  <c r="C85" i="7"/>
  <c r="B85" i="7"/>
  <c r="A85" i="7"/>
  <c r="V84" i="7"/>
  <c r="AJ84" i="7"/>
  <c r="W84" i="7"/>
  <c r="AK84" i="7"/>
  <c r="AN84" i="7"/>
  <c r="AO84" i="7"/>
  <c r="Y84" i="7"/>
  <c r="AM84" i="7"/>
  <c r="X84" i="7"/>
  <c r="AL84" i="7"/>
  <c r="L84" i="7"/>
  <c r="AI84" i="7"/>
  <c r="AD84" i="7"/>
  <c r="AC84" i="7"/>
  <c r="AB84" i="7"/>
  <c r="AA84" i="7"/>
  <c r="Z84" i="7"/>
  <c r="U84" i="7"/>
  <c r="T84" i="7"/>
  <c r="S84" i="7"/>
  <c r="R84" i="7"/>
  <c r="Q84" i="7"/>
  <c r="P84" i="7"/>
  <c r="O84" i="7"/>
  <c r="N84" i="7"/>
  <c r="M84" i="7"/>
  <c r="K84" i="7"/>
  <c r="J84" i="7"/>
  <c r="I84" i="7"/>
  <c r="H84" i="7"/>
  <c r="G84" i="7"/>
  <c r="F84" i="7"/>
  <c r="E84" i="7"/>
  <c r="D84" i="7"/>
  <c r="C84" i="7"/>
  <c r="B84" i="7"/>
  <c r="A84" i="7"/>
  <c r="V83" i="7"/>
  <c r="AJ83" i="7"/>
  <c r="W83" i="7"/>
  <c r="AK83" i="7"/>
  <c r="AN83" i="7"/>
  <c r="AO83" i="7"/>
  <c r="Y83" i="7"/>
  <c r="AM83" i="7"/>
  <c r="X83" i="7"/>
  <c r="AL83" i="7"/>
  <c r="L83" i="7"/>
  <c r="AI83" i="7"/>
  <c r="AD83" i="7"/>
  <c r="AC83" i="7"/>
  <c r="AB83" i="7"/>
  <c r="AA83" i="7"/>
  <c r="Z83" i="7"/>
  <c r="U83" i="7"/>
  <c r="T83" i="7"/>
  <c r="S83" i="7"/>
  <c r="R83" i="7"/>
  <c r="Q83" i="7"/>
  <c r="P83" i="7"/>
  <c r="O83" i="7"/>
  <c r="N83" i="7"/>
  <c r="M83" i="7"/>
  <c r="K83" i="7"/>
  <c r="J83" i="7"/>
  <c r="I83" i="7"/>
  <c r="H83" i="7"/>
  <c r="G83" i="7"/>
  <c r="F83" i="7"/>
  <c r="E83" i="7"/>
  <c r="D83" i="7"/>
  <c r="C83" i="7"/>
  <c r="B83" i="7"/>
  <c r="A83" i="7"/>
  <c r="V82" i="7"/>
  <c r="AJ82" i="7"/>
  <c r="W82" i="7"/>
  <c r="AK82" i="7"/>
  <c r="AN82" i="7"/>
  <c r="AO82" i="7"/>
  <c r="Y82" i="7"/>
  <c r="AM82" i="7"/>
  <c r="X82" i="7"/>
  <c r="AL82" i="7"/>
  <c r="L82" i="7"/>
  <c r="AI82" i="7"/>
  <c r="AD82" i="7"/>
  <c r="AC82" i="7"/>
  <c r="AB82" i="7"/>
  <c r="AA82" i="7"/>
  <c r="Z82" i="7"/>
  <c r="U82" i="7"/>
  <c r="T82" i="7"/>
  <c r="S82" i="7"/>
  <c r="R82" i="7"/>
  <c r="Q82" i="7"/>
  <c r="P82" i="7"/>
  <c r="O82" i="7"/>
  <c r="N82" i="7"/>
  <c r="M82" i="7"/>
  <c r="K82" i="7"/>
  <c r="J82" i="7"/>
  <c r="I82" i="7"/>
  <c r="H82" i="7"/>
  <c r="G82" i="7"/>
  <c r="F82" i="7"/>
  <c r="E82" i="7"/>
  <c r="D82" i="7"/>
  <c r="C82" i="7"/>
  <c r="B82" i="7"/>
  <c r="A82" i="7"/>
  <c r="V81" i="7"/>
  <c r="AJ81" i="7"/>
  <c r="W81" i="7"/>
  <c r="AK81" i="7"/>
  <c r="AN81" i="7"/>
  <c r="AO81" i="7"/>
  <c r="Y81" i="7"/>
  <c r="AM81" i="7"/>
  <c r="X81" i="7"/>
  <c r="AL81" i="7"/>
  <c r="L81" i="7"/>
  <c r="AI81" i="7"/>
  <c r="AD81" i="7"/>
  <c r="AC81" i="7"/>
  <c r="AB81" i="7"/>
  <c r="AA81" i="7"/>
  <c r="Z81" i="7"/>
  <c r="U81" i="7"/>
  <c r="T81" i="7"/>
  <c r="S81" i="7"/>
  <c r="R81" i="7"/>
  <c r="Q81" i="7"/>
  <c r="P81" i="7"/>
  <c r="O81" i="7"/>
  <c r="N81" i="7"/>
  <c r="M81" i="7"/>
  <c r="K81" i="7"/>
  <c r="J81" i="7"/>
  <c r="I81" i="7"/>
  <c r="H81" i="7"/>
  <c r="G81" i="7"/>
  <c r="F81" i="7"/>
  <c r="E81" i="7"/>
  <c r="D81" i="7"/>
  <c r="C81" i="7"/>
  <c r="B81" i="7"/>
  <c r="A81" i="7"/>
  <c r="V80" i="7"/>
  <c r="AJ80" i="7"/>
  <c r="W80" i="7"/>
  <c r="AK80" i="7"/>
  <c r="AN80" i="7"/>
  <c r="AO80" i="7"/>
  <c r="Y80" i="7"/>
  <c r="AM80" i="7"/>
  <c r="X80" i="7"/>
  <c r="AL80" i="7"/>
  <c r="L80" i="7"/>
  <c r="AI80" i="7"/>
  <c r="AD80" i="7"/>
  <c r="AC80" i="7"/>
  <c r="AB80" i="7"/>
  <c r="AA80" i="7"/>
  <c r="Z80" i="7"/>
  <c r="U80" i="7"/>
  <c r="T80" i="7"/>
  <c r="S80" i="7"/>
  <c r="R80" i="7"/>
  <c r="Q80" i="7"/>
  <c r="P80" i="7"/>
  <c r="O80" i="7"/>
  <c r="N80" i="7"/>
  <c r="M80" i="7"/>
  <c r="K80" i="7"/>
  <c r="J80" i="7"/>
  <c r="I80" i="7"/>
  <c r="H80" i="7"/>
  <c r="G80" i="7"/>
  <c r="F80" i="7"/>
  <c r="E80" i="7"/>
  <c r="D80" i="7"/>
  <c r="C80" i="7"/>
  <c r="B80" i="7"/>
  <c r="A80" i="7"/>
  <c r="V79" i="7"/>
  <c r="AJ79" i="7"/>
  <c r="W79" i="7"/>
  <c r="AK79" i="7"/>
  <c r="AN79" i="7"/>
  <c r="AO79" i="7"/>
  <c r="Y79" i="7"/>
  <c r="AM79" i="7"/>
  <c r="X79" i="7"/>
  <c r="AL79" i="7"/>
  <c r="L79" i="7"/>
  <c r="AI79" i="7"/>
  <c r="AD79" i="7"/>
  <c r="AC79" i="7"/>
  <c r="AB79" i="7"/>
  <c r="AA79" i="7"/>
  <c r="Z79" i="7"/>
  <c r="U79" i="7"/>
  <c r="T79" i="7"/>
  <c r="S79" i="7"/>
  <c r="R79" i="7"/>
  <c r="Q79" i="7"/>
  <c r="P79" i="7"/>
  <c r="O79" i="7"/>
  <c r="N79" i="7"/>
  <c r="M79" i="7"/>
  <c r="K79" i="7"/>
  <c r="J79" i="7"/>
  <c r="I79" i="7"/>
  <c r="H79" i="7"/>
  <c r="G79" i="7"/>
  <c r="F79" i="7"/>
  <c r="E79" i="7"/>
  <c r="D79" i="7"/>
  <c r="C79" i="7"/>
  <c r="B79" i="7"/>
  <c r="A79" i="7"/>
  <c r="V78" i="7"/>
  <c r="AJ78" i="7"/>
  <c r="W78" i="7"/>
  <c r="AK78" i="7"/>
  <c r="AN78" i="7"/>
  <c r="AO78" i="7"/>
  <c r="Y78" i="7"/>
  <c r="AM78" i="7"/>
  <c r="X78" i="7"/>
  <c r="AL78" i="7"/>
  <c r="L78" i="7"/>
  <c r="AI78" i="7"/>
  <c r="AD78" i="7"/>
  <c r="AC78" i="7"/>
  <c r="AB78" i="7"/>
  <c r="AA78" i="7"/>
  <c r="Z78" i="7"/>
  <c r="U78" i="7"/>
  <c r="T78" i="7"/>
  <c r="S78" i="7"/>
  <c r="R78" i="7"/>
  <c r="Q78" i="7"/>
  <c r="P78" i="7"/>
  <c r="O78" i="7"/>
  <c r="N78" i="7"/>
  <c r="M78" i="7"/>
  <c r="K78" i="7"/>
  <c r="J78" i="7"/>
  <c r="I78" i="7"/>
  <c r="H78" i="7"/>
  <c r="G78" i="7"/>
  <c r="F78" i="7"/>
  <c r="E78" i="7"/>
  <c r="D78" i="7"/>
  <c r="C78" i="7"/>
  <c r="B78" i="7"/>
  <c r="A78" i="7"/>
  <c r="V77" i="7"/>
  <c r="AJ77" i="7"/>
  <c r="W77" i="7"/>
  <c r="AK77" i="7"/>
  <c r="AN77" i="7"/>
  <c r="AO77" i="7"/>
  <c r="Y77" i="7"/>
  <c r="AM77" i="7"/>
  <c r="X77" i="7"/>
  <c r="AL77" i="7"/>
  <c r="L77" i="7"/>
  <c r="AI77" i="7"/>
  <c r="AD77" i="7"/>
  <c r="AC77" i="7"/>
  <c r="AB77" i="7"/>
  <c r="AA77" i="7"/>
  <c r="Z77" i="7"/>
  <c r="U77" i="7"/>
  <c r="T77" i="7"/>
  <c r="S77" i="7"/>
  <c r="R77" i="7"/>
  <c r="Q77" i="7"/>
  <c r="P77" i="7"/>
  <c r="O77" i="7"/>
  <c r="N77" i="7"/>
  <c r="M77" i="7"/>
  <c r="K77" i="7"/>
  <c r="J77" i="7"/>
  <c r="I77" i="7"/>
  <c r="H77" i="7"/>
  <c r="G77" i="7"/>
  <c r="F77" i="7"/>
  <c r="E77" i="7"/>
  <c r="D77" i="7"/>
  <c r="C77" i="7"/>
  <c r="B77" i="7"/>
  <c r="A77" i="7"/>
  <c r="V76" i="7"/>
  <c r="AJ76" i="7"/>
  <c r="W76" i="7"/>
  <c r="AK76" i="7"/>
  <c r="AN76" i="7"/>
  <c r="AO76" i="7"/>
  <c r="Y76" i="7"/>
  <c r="AM76" i="7"/>
  <c r="X76" i="7"/>
  <c r="AL76" i="7"/>
  <c r="L76" i="7"/>
  <c r="AI76" i="7"/>
  <c r="AD76" i="7"/>
  <c r="AC76" i="7"/>
  <c r="AB76" i="7"/>
  <c r="AA76" i="7"/>
  <c r="Z76" i="7"/>
  <c r="U76" i="7"/>
  <c r="T76" i="7"/>
  <c r="S76" i="7"/>
  <c r="R76" i="7"/>
  <c r="Q76" i="7"/>
  <c r="P76" i="7"/>
  <c r="O76" i="7"/>
  <c r="N76" i="7"/>
  <c r="M76" i="7"/>
  <c r="K76" i="7"/>
  <c r="J76" i="7"/>
  <c r="I76" i="7"/>
  <c r="H76" i="7"/>
  <c r="G76" i="7"/>
  <c r="F76" i="7"/>
  <c r="E76" i="7"/>
  <c r="D76" i="7"/>
  <c r="C76" i="7"/>
  <c r="B76" i="7"/>
  <c r="A76" i="7"/>
  <c r="V75" i="7"/>
  <c r="AJ75" i="7"/>
  <c r="W75" i="7"/>
  <c r="AK75" i="7"/>
  <c r="AN75" i="7"/>
  <c r="AO75" i="7"/>
  <c r="Y75" i="7"/>
  <c r="AM75" i="7"/>
  <c r="X75" i="7"/>
  <c r="AL75" i="7"/>
  <c r="L75" i="7"/>
  <c r="AI75" i="7"/>
  <c r="AD75" i="7"/>
  <c r="AC75" i="7"/>
  <c r="AB75" i="7"/>
  <c r="AA75" i="7"/>
  <c r="Z75" i="7"/>
  <c r="U75" i="7"/>
  <c r="T75" i="7"/>
  <c r="S75" i="7"/>
  <c r="R75" i="7"/>
  <c r="Q75" i="7"/>
  <c r="P75" i="7"/>
  <c r="O75" i="7"/>
  <c r="N75" i="7"/>
  <c r="M75" i="7"/>
  <c r="K75" i="7"/>
  <c r="J75" i="7"/>
  <c r="I75" i="7"/>
  <c r="H75" i="7"/>
  <c r="G75" i="7"/>
  <c r="F75" i="7"/>
  <c r="E75" i="7"/>
  <c r="D75" i="7"/>
  <c r="C75" i="7"/>
  <c r="B75" i="7"/>
  <c r="A75" i="7"/>
  <c r="V74" i="7"/>
  <c r="AJ74" i="7"/>
  <c r="W74" i="7"/>
  <c r="AK74" i="7"/>
  <c r="AN74" i="7"/>
  <c r="AO74" i="7"/>
  <c r="Y74" i="7"/>
  <c r="AM74" i="7"/>
  <c r="X74" i="7"/>
  <c r="AL74" i="7"/>
  <c r="L74" i="7"/>
  <c r="AI74" i="7"/>
  <c r="AD74" i="7"/>
  <c r="AC74" i="7"/>
  <c r="AB74" i="7"/>
  <c r="AA74" i="7"/>
  <c r="Z74" i="7"/>
  <c r="U74" i="7"/>
  <c r="T74" i="7"/>
  <c r="S74" i="7"/>
  <c r="R74" i="7"/>
  <c r="Q74" i="7"/>
  <c r="P74" i="7"/>
  <c r="O74" i="7"/>
  <c r="N74" i="7"/>
  <c r="M74" i="7"/>
  <c r="K74" i="7"/>
  <c r="J74" i="7"/>
  <c r="I74" i="7"/>
  <c r="H74" i="7"/>
  <c r="G74" i="7"/>
  <c r="F74" i="7"/>
  <c r="E74" i="7"/>
  <c r="D74" i="7"/>
  <c r="C74" i="7"/>
  <c r="B74" i="7"/>
  <c r="A74" i="7"/>
  <c r="V73" i="7"/>
  <c r="AJ73" i="7"/>
  <c r="W73" i="7"/>
  <c r="AK73" i="7"/>
  <c r="AN73" i="7"/>
  <c r="AO73" i="7"/>
  <c r="Y73" i="7"/>
  <c r="AM73" i="7"/>
  <c r="X73" i="7"/>
  <c r="AL73" i="7"/>
  <c r="L73" i="7"/>
  <c r="AI73" i="7"/>
  <c r="AD73" i="7"/>
  <c r="AC73" i="7"/>
  <c r="AB73" i="7"/>
  <c r="AA73" i="7"/>
  <c r="Z73" i="7"/>
  <c r="U73" i="7"/>
  <c r="T73" i="7"/>
  <c r="S73" i="7"/>
  <c r="R73" i="7"/>
  <c r="Q73" i="7"/>
  <c r="P73" i="7"/>
  <c r="O73" i="7"/>
  <c r="N73" i="7"/>
  <c r="M73" i="7"/>
  <c r="K73" i="7"/>
  <c r="J73" i="7"/>
  <c r="I73" i="7"/>
  <c r="H73" i="7"/>
  <c r="G73" i="7"/>
  <c r="F73" i="7"/>
  <c r="E73" i="7"/>
  <c r="D73" i="7"/>
  <c r="C73" i="7"/>
  <c r="B73" i="7"/>
  <c r="A73" i="7"/>
  <c r="V72" i="7"/>
  <c r="AJ72" i="7"/>
  <c r="W72" i="7"/>
  <c r="AK72" i="7"/>
  <c r="AN72" i="7"/>
  <c r="AO72" i="7"/>
  <c r="Y72" i="7"/>
  <c r="AM72" i="7"/>
  <c r="X72" i="7"/>
  <c r="AL72" i="7"/>
  <c r="L72" i="7"/>
  <c r="AI72" i="7"/>
  <c r="AD72" i="7"/>
  <c r="AC72" i="7"/>
  <c r="AB72" i="7"/>
  <c r="AA72" i="7"/>
  <c r="Z72" i="7"/>
  <c r="U72" i="7"/>
  <c r="T72" i="7"/>
  <c r="S72" i="7"/>
  <c r="R72" i="7"/>
  <c r="Q72" i="7"/>
  <c r="P72" i="7"/>
  <c r="O72" i="7"/>
  <c r="N72" i="7"/>
  <c r="M72" i="7"/>
  <c r="K72" i="7"/>
  <c r="J72" i="7"/>
  <c r="I72" i="7"/>
  <c r="H72" i="7"/>
  <c r="G72" i="7"/>
  <c r="F72" i="7"/>
  <c r="E72" i="7"/>
  <c r="D72" i="7"/>
  <c r="C72" i="7"/>
  <c r="B72" i="7"/>
  <c r="A72" i="7"/>
  <c r="V71" i="7"/>
  <c r="AJ71" i="7"/>
  <c r="W71" i="7"/>
  <c r="AK71" i="7"/>
  <c r="AN71" i="7"/>
  <c r="AO71" i="7"/>
  <c r="Y71" i="7"/>
  <c r="AM71" i="7"/>
  <c r="X71" i="7"/>
  <c r="AL71" i="7"/>
  <c r="L71" i="7"/>
  <c r="AI71" i="7"/>
  <c r="AD71" i="7"/>
  <c r="AC71" i="7"/>
  <c r="AB71" i="7"/>
  <c r="AA71" i="7"/>
  <c r="Z71" i="7"/>
  <c r="U71" i="7"/>
  <c r="T71" i="7"/>
  <c r="S71" i="7"/>
  <c r="R71" i="7"/>
  <c r="Q71" i="7"/>
  <c r="P71" i="7"/>
  <c r="O71" i="7"/>
  <c r="N71" i="7"/>
  <c r="M71" i="7"/>
  <c r="K71" i="7"/>
  <c r="J71" i="7"/>
  <c r="I71" i="7"/>
  <c r="H71" i="7"/>
  <c r="G71" i="7"/>
  <c r="F71" i="7"/>
  <c r="E71" i="7"/>
  <c r="D71" i="7"/>
  <c r="C71" i="7"/>
  <c r="B71" i="7"/>
  <c r="A71" i="7"/>
  <c r="V70" i="7"/>
  <c r="AJ70" i="7"/>
  <c r="W70" i="7"/>
  <c r="AK70" i="7"/>
  <c r="AN70" i="7"/>
  <c r="AO70" i="7"/>
  <c r="Y70" i="7"/>
  <c r="AM70" i="7"/>
  <c r="X70" i="7"/>
  <c r="AL70" i="7"/>
  <c r="L70" i="7"/>
  <c r="AI70" i="7"/>
  <c r="AD70" i="7"/>
  <c r="AC70" i="7"/>
  <c r="AB70" i="7"/>
  <c r="AA70" i="7"/>
  <c r="Z70" i="7"/>
  <c r="U70" i="7"/>
  <c r="T70" i="7"/>
  <c r="S70" i="7"/>
  <c r="R70" i="7"/>
  <c r="Q70" i="7"/>
  <c r="P70" i="7"/>
  <c r="O70" i="7"/>
  <c r="N70" i="7"/>
  <c r="M70" i="7"/>
  <c r="K70" i="7"/>
  <c r="J70" i="7"/>
  <c r="I70" i="7"/>
  <c r="H70" i="7"/>
  <c r="G70" i="7"/>
  <c r="F70" i="7"/>
  <c r="E70" i="7"/>
  <c r="D70" i="7"/>
  <c r="C70" i="7"/>
  <c r="B70" i="7"/>
  <c r="A70" i="7"/>
  <c r="V68" i="7"/>
  <c r="AJ68" i="7"/>
  <c r="W68" i="7"/>
  <c r="AK68" i="7"/>
  <c r="AN68" i="7"/>
  <c r="AO68" i="7"/>
  <c r="Y68" i="7"/>
  <c r="AM68" i="7"/>
  <c r="X68" i="7"/>
  <c r="AL68" i="7"/>
  <c r="L68" i="7"/>
  <c r="AI68" i="7"/>
  <c r="AD68" i="7"/>
  <c r="AC68" i="7"/>
  <c r="AB68" i="7"/>
  <c r="AA68" i="7"/>
  <c r="Z68" i="7"/>
  <c r="U68" i="7"/>
  <c r="T68" i="7"/>
  <c r="S68" i="7"/>
  <c r="R68" i="7"/>
  <c r="Q68" i="7"/>
  <c r="P68" i="7"/>
  <c r="O68" i="7"/>
  <c r="N68" i="7"/>
  <c r="M68" i="7"/>
  <c r="K68" i="7"/>
  <c r="J68" i="7"/>
  <c r="I68" i="7"/>
  <c r="H68" i="7"/>
  <c r="G68" i="7"/>
  <c r="F68" i="7"/>
  <c r="E68" i="7"/>
  <c r="D68" i="7"/>
  <c r="C68" i="7"/>
  <c r="B68" i="7"/>
  <c r="A68" i="7"/>
  <c r="V67" i="7"/>
  <c r="AJ67" i="7"/>
  <c r="W67" i="7"/>
  <c r="AK67" i="7"/>
  <c r="AN67" i="7"/>
  <c r="AO67" i="7"/>
  <c r="Y67" i="7"/>
  <c r="AM67" i="7"/>
  <c r="X67" i="7"/>
  <c r="AL67" i="7"/>
  <c r="L67" i="7"/>
  <c r="AI67" i="7"/>
  <c r="AD67" i="7"/>
  <c r="AC67" i="7"/>
  <c r="AB67" i="7"/>
  <c r="AA67" i="7"/>
  <c r="Z67" i="7"/>
  <c r="U67" i="7"/>
  <c r="T67" i="7"/>
  <c r="S67" i="7"/>
  <c r="R67" i="7"/>
  <c r="Q67" i="7"/>
  <c r="P67" i="7"/>
  <c r="O67" i="7"/>
  <c r="N67" i="7"/>
  <c r="M67" i="7"/>
  <c r="K67" i="7"/>
  <c r="J67" i="7"/>
  <c r="I67" i="7"/>
  <c r="H67" i="7"/>
  <c r="G67" i="7"/>
  <c r="F67" i="7"/>
  <c r="E67" i="7"/>
  <c r="D67" i="7"/>
  <c r="C67" i="7"/>
  <c r="B67" i="7"/>
  <c r="A67" i="7"/>
  <c r="V66" i="7"/>
  <c r="AJ66" i="7"/>
  <c r="W66" i="7"/>
  <c r="AK66" i="7"/>
  <c r="AN66" i="7"/>
  <c r="AO66" i="7"/>
  <c r="Y66" i="7"/>
  <c r="AM66" i="7"/>
  <c r="X66" i="7"/>
  <c r="AL66" i="7"/>
  <c r="L66" i="7"/>
  <c r="AI66" i="7"/>
  <c r="AD66" i="7"/>
  <c r="AC66" i="7"/>
  <c r="AB66" i="7"/>
  <c r="AA66" i="7"/>
  <c r="Z66" i="7"/>
  <c r="U66" i="7"/>
  <c r="T66" i="7"/>
  <c r="S66" i="7"/>
  <c r="R66" i="7"/>
  <c r="Q66" i="7"/>
  <c r="P66" i="7"/>
  <c r="O66" i="7"/>
  <c r="N66" i="7"/>
  <c r="M66" i="7"/>
  <c r="K66" i="7"/>
  <c r="J66" i="7"/>
  <c r="I66" i="7"/>
  <c r="H66" i="7"/>
  <c r="G66" i="7"/>
  <c r="F66" i="7"/>
  <c r="E66" i="7"/>
  <c r="D66" i="7"/>
  <c r="C66" i="7"/>
  <c r="B66" i="7"/>
  <c r="A66" i="7"/>
  <c r="V65" i="7"/>
  <c r="AJ65" i="7"/>
  <c r="W65" i="7"/>
  <c r="AK65" i="7"/>
  <c r="AN65" i="7"/>
  <c r="AO65" i="7"/>
  <c r="Y65" i="7"/>
  <c r="AM65" i="7"/>
  <c r="X65" i="7"/>
  <c r="AL65" i="7"/>
  <c r="L65" i="7"/>
  <c r="AI65" i="7"/>
  <c r="AD65" i="7"/>
  <c r="AC65" i="7"/>
  <c r="AB65" i="7"/>
  <c r="AA65" i="7"/>
  <c r="Z65" i="7"/>
  <c r="U65" i="7"/>
  <c r="T65" i="7"/>
  <c r="S65" i="7"/>
  <c r="R65" i="7"/>
  <c r="Q65" i="7"/>
  <c r="P65" i="7"/>
  <c r="O65" i="7"/>
  <c r="N65" i="7"/>
  <c r="M65" i="7"/>
  <c r="K65" i="7"/>
  <c r="J65" i="7"/>
  <c r="I65" i="7"/>
  <c r="H65" i="7"/>
  <c r="G65" i="7"/>
  <c r="F65" i="7"/>
  <c r="E65" i="7"/>
  <c r="D65" i="7"/>
  <c r="C65" i="7"/>
  <c r="B65" i="7"/>
  <c r="A65" i="7"/>
  <c r="V64" i="7"/>
  <c r="AJ64" i="7"/>
  <c r="W64" i="7"/>
  <c r="AK64" i="7"/>
  <c r="AN64" i="7"/>
  <c r="AO64" i="7"/>
  <c r="Y64" i="7"/>
  <c r="AM64" i="7"/>
  <c r="X64" i="7"/>
  <c r="AL64" i="7"/>
  <c r="L64" i="7"/>
  <c r="AI64" i="7"/>
  <c r="AD64" i="7"/>
  <c r="AC64" i="7"/>
  <c r="AB64" i="7"/>
  <c r="AA64" i="7"/>
  <c r="Z64" i="7"/>
  <c r="U64" i="7"/>
  <c r="T64" i="7"/>
  <c r="S64" i="7"/>
  <c r="R64" i="7"/>
  <c r="Q64" i="7"/>
  <c r="P64" i="7"/>
  <c r="O64" i="7"/>
  <c r="N64" i="7"/>
  <c r="M64" i="7"/>
  <c r="K64" i="7"/>
  <c r="J64" i="7"/>
  <c r="I64" i="7"/>
  <c r="H64" i="7"/>
  <c r="G64" i="7"/>
  <c r="F64" i="7"/>
  <c r="E64" i="7"/>
  <c r="D64" i="7"/>
  <c r="C64" i="7"/>
  <c r="B64" i="7"/>
  <c r="A64" i="7"/>
  <c r="V63" i="7"/>
  <c r="AJ63" i="7"/>
  <c r="W63" i="7"/>
  <c r="AK63" i="7"/>
  <c r="AN63" i="7"/>
  <c r="AO63" i="7"/>
  <c r="Y63" i="7"/>
  <c r="AM63" i="7"/>
  <c r="X63" i="7"/>
  <c r="AL63" i="7"/>
  <c r="L63" i="7"/>
  <c r="AI63" i="7"/>
  <c r="AD63" i="7"/>
  <c r="AC63" i="7"/>
  <c r="AB63" i="7"/>
  <c r="AA63" i="7"/>
  <c r="Z63" i="7"/>
  <c r="U63" i="7"/>
  <c r="T63" i="7"/>
  <c r="S63" i="7"/>
  <c r="R63" i="7"/>
  <c r="Q63" i="7"/>
  <c r="P63" i="7"/>
  <c r="O63" i="7"/>
  <c r="N63" i="7"/>
  <c r="M63" i="7"/>
  <c r="K63" i="7"/>
  <c r="J63" i="7"/>
  <c r="I63" i="7"/>
  <c r="H63" i="7"/>
  <c r="G63" i="7"/>
  <c r="F63" i="7"/>
  <c r="E63" i="7"/>
  <c r="D63" i="7"/>
  <c r="C63" i="7"/>
  <c r="B63" i="7"/>
  <c r="A63" i="7"/>
  <c r="V62" i="7"/>
  <c r="AJ62" i="7"/>
  <c r="W62" i="7"/>
  <c r="AK62" i="7"/>
  <c r="AN62" i="7"/>
  <c r="AO62" i="7"/>
  <c r="Y62" i="7"/>
  <c r="AM62" i="7"/>
  <c r="X62" i="7"/>
  <c r="AL62" i="7"/>
  <c r="L62" i="7"/>
  <c r="AI62" i="7"/>
  <c r="AD62" i="7"/>
  <c r="AC62" i="7"/>
  <c r="AB62" i="7"/>
  <c r="AA62" i="7"/>
  <c r="Z62" i="7"/>
  <c r="U62" i="7"/>
  <c r="T62" i="7"/>
  <c r="S62" i="7"/>
  <c r="R62" i="7"/>
  <c r="Q62" i="7"/>
  <c r="P62" i="7"/>
  <c r="O62" i="7"/>
  <c r="N62" i="7"/>
  <c r="M62" i="7"/>
  <c r="K62" i="7"/>
  <c r="J62" i="7"/>
  <c r="I62" i="7"/>
  <c r="H62" i="7"/>
  <c r="G62" i="7"/>
  <c r="F62" i="7"/>
  <c r="E62" i="7"/>
  <c r="D62" i="7"/>
  <c r="C62" i="7"/>
  <c r="B62" i="7"/>
  <c r="A62" i="7"/>
  <c r="V61" i="7"/>
  <c r="AJ61" i="7"/>
  <c r="W61" i="7"/>
  <c r="AK61" i="7"/>
  <c r="AN61" i="7"/>
  <c r="AO61" i="7"/>
  <c r="Y61" i="7"/>
  <c r="AM61" i="7"/>
  <c r="X61" i="7"/>
  <c r="AL61" i="7"/>
  <c r="L61" i="7"/>
  <c r="AI61" i="7"/>
  <c r="AD61" i="7"/>
  <c r="AC61" i="7"/>
  <c r="AB61" i="7"/>
  <c r="AA61" i="7"/>
  <c r="Z61" i="7"/>
  <c r="U61" i="7"/>
  <c r="T61" i="7"/>
  <c r="S61" i="7"/>
  <c r="R61" i="7"/>
  <c r="Q61" i="7"/>
  <c r="P61" i="7"/>
  <c r="O61" i="7"/>
  <c r="N61" i="7"/>
  <c r="M61" i="7"/>
  <c r="K61" i="7"/>
  <c r="J61" i="7"/>
  <c r="I61" i="7"/>
  <c r="H61" i="7"/>
  <c r="G61" i="7"/>
  <c r="F61" i="7"/>
  <c r="E61" i="7"/>
  <c r="D61" i="7"/>
  <c r="C61" i="7"/>
  <c r="B61" i="7"/>
  <c r="A61" i="7"/>
  <c r="AP59" i="7"/>
  <c r="V59" i="7"/>
  <c r="AJ59" i="7"/>
  <c r="W59" i="7"/>
  <c r="AK59" i="7"/>
  <c r="AN59" i="7"/>
  <c r="AO59" i="7"/>
  <c r="Y59" i="7"/>
  <c r="AM59" i="7"/>
  <c r="X59" i="7"/>
  <c r="AL59" i="7"/>
  <c r="L59" i="7"/>
  <c r="AI59" i="7"/>
  <c r="AD59" i="7"/>
  <c r="AC59" i="7"/>
  <c r="AB59" i="7"/>
  <c r="AA59" i="7"/>
  <c r="Z59" i="7"/>
  <c r="U59" i="7"/>
  <c r="T59" i="7"/>
  <c r="S59" i="7"/>
  <c r="R59" i="7"/>
  <c r="Q59" i="7"/>
  <c r="P59" i="7"/>
  <c r="O59" i="7"/>
  <c r="N59" i="7"/>
  <c r="M59" i="7"/>
  <c r="K59" i="7"/>
  <c r="J59" i="7"/>
  <c r="I59" i="7"/>
  <c r="H59" i="7"/>
  <c r="G59" i="7"/>
  <c r="F59" i="7"/>
  <c r="E59" i="7"/>
  <c r="D59" i="7"/>
  <c r="C59" i="7"/>
  <c r="B59" i="7"/>
  <c r="A59" i="7"/>
  <c r="AP58" i="7"/>
  <c r="V58" i="7"/>
  <c r="AJ58" i="7"/>
  <c r="W58" i="7"/>
  <c r="AK58" i="7"/>
  <c r="AN58" i="7"/>
  <c r="AO58" i="7"/>
  <c r="Y58" i="7"/>
  <c r="AM58" i="7"/>
  <c r="X58" i="7"/>
  <c r="AL58" i="7"/>
  <c r="L58" i="7"/>
  <c r="AI58" i="7"/>
  <c r="AD58" i="7"/>
  <c r="AC58" i="7"/>
  <c r="AB58" i="7"/>
  <c r="AA58" i="7"/>
  <c r="Z58" i="7"/>
  <c r="U58" i="7"/>
  <c r="T58" i="7"/>
  <c r="S58" i="7"/>
  <c r="R58" i="7"/>
  <c r="Q58" i="7"/>
  <c r="P58" i="7"/>
  <c r="O58" i="7"/>
  <c r="N58" i="7"/>
  <c r="M58" i="7"/>
  <c r="K58" i="7"/>
  <c r="J58" i="7"/>
  <c r="I58" i="7"/>
  <c r="H58" i="7"/>
  <c r="G58" i="7"/>
  <c r="F58" i="7"/>
  <c r="E58" i="7"/>
  <c r="D58" i="7"/>
  <c r="C58" i="7"/>
  <c r="B58" i="7"/>
  <c r="A58" i="7"/>
  <c r="AP57" i="7"/>
  <c r="V57" i="7"/>
  <c r="AJ57" i="7"/>
  <c r="W57" i="7"/>
  <c r="AK57" i="7"/>
  <c r="AN57" i="7"/>
  <c r="AO57" i="7"/>
  <c r="Y57" i="7"/>
  <c r="AM57" i="7"/>
  <c r="X57" i="7"/>
  <c r="AL57" i="7"/>
  <c r="L57" i="7"/>
  <c r="AI57" i="7"/>
  <c r="AD57" i="7"/>
  <c r="AC57" i="7"/>
  <c r="AB57" i="7"/>
  <c r="AA57" i="7"/>
  <c r="Z57" i="7"/>
  <c r="U57" i="7"/>
  <c r="T57" i="7"/>
  <c r="S57" i="7"/>
  <c r="R57" i="7"/>
  <c r="Q57" i="7"/>
  <c r="P57" i="7"/>
  <c r="O57" i="7"/>
  <c r="N57" i="7"/>
  <c r="M57" i="7"/>
  <c r="K57" i="7"/>
  <c r="J57" i="7"/>
  <c r="I57" i="7"/>
  <c r="H57" i="7"/>
  <c r="G57" i="7"/>
  <c r="F57" i="7"/>
  <c r="E57" i="7"/>
  <c r="D57" i="7"/>
  <c r="C57" i="7"/>
  <c r="B57" i="7"/>
  <c r="A57" i="7"/>
  <c r="AP56" i="7"/>
  <c r="V56" i="7"/>
  <c r="AJ56" i="7"/>
  <c r="W56" i="7"/>
  <c r="AK56" i="7"/>
  <c r="AN56" i="7"/>
  <c r="AO56" i="7"/>
  <c r="Y56" i="7"/>
  <c r="AM56" i="7"/>
  <c r="X56" i="7"/>
  <c r="AL56" i="7"/>
  <c r="L56" i="7"/>
  <c r="AI56" i="7"/>
  <c r="AD56" i="7"/>
  <c r="AC56" i="7"/>
  <c r="AB56" i="7"/>
  <c r="AA56" i="7"/>
  <c r="Z56" i="7"/>
  <c r="U56" i="7"/>
  <c r="T56" i="7"/>
  <c r="S56" i="7"/>
  <c r="R56" i="7"/>
  <c r="Q56" i="7"/>
  <c r="P56" i="7"/>
  <c r="O56" i="7"/>
  <c r="N56" i="7"/>
  <c r="M56" i="7"/>
  <c r="K56" i="7"/>
  <c r="J56" i="7"/>
  <c r="I56" i="7"/>
  <c r="H56" i="7"/>
  <c r="G56" i="7"/>
  <c r="F56" i="7"/>
  <c r="E56" i="7"/>
  <c r="D56" i="7"/>
  <c r="C56" i="7"/>
  <c r="B56" i="7"/>
  <c r="A56" i="7"/>
  <c r="AP55" i="7"/>
  <c r="V55" i="7"/>
  <c r="AJ55" i="7"/>
  <c r="W55" i="7"/>
  <c r="AK55" i="7"/>
  <c r="AN55" i="7"/>
  <c r="AO55" i="7"/>
  <c r="Y55" i="7"/>
  <c r="AM55" i="7"/>
  <c r="X55" i="7"/>
  <c r="AL55" i="7"/>
  <c r="L55" i="7"/>
  <c r="AI55" i="7"/>
  <c r="AD55" i="7"/>
  <c r="AC55" i="7"/>
  <c r="AB55" i="7"/>
  <c r="AA55" i="7"/>
  <c r="Z55" i="7"/>
  <c r="U55" i="7"/>
  <c r="T55" i="7"/>
  <c r="S55" i="7"/>
  <c r="R55" i="7"/>
  <c r="Q55" i="7"/>
  <c r="P55" i="7"/>
  <c r="O55" i="7"/>
  <c r="N55" i="7"/>
  <c r="M55" i="7"/>
  <c r="K55" i="7"/>
  <c r="J55" i="7"/>
  <c r="I55" i="7"/>
  <c r="H55" i="7"/>
  <c r="G55" i="7"/>
  <c r="F55" i="7"/>
  <c r="E55" i="7"/>
  <c r="D55" i="7"/>
  <c r="C55" i="7"/>
  <c r="B55" i="7"/>
  <c r="A55" i="7"/>
  <c r="AP54" i="7"/>
  <c r="V54" i="7"/>
  <c r="AJ54" i="7"/>
  <c r="W54" i="7"/>
  <c r="AK54" i="7"/>
  <c r="AN54" i="7"/>
  <c r="AO54" i="7"/>
  <c r="Y54" i="7"/>
  <c r="AM54" i="7"/>
  <c r="X54" i="7"/>
  <c r="AL54" i="7"/>
  <c r="L54" i="7"/>
  <c r="AI54" i="7"/>
  <c r="AD54" i="7"/>
  <c r="AC54" i="7"/>
  <c r="AB54" i="7"/>
  <c r="AA54" i="7"/>
  <c r="Z54" i="7"/>
  <c r="U54" i="7"/>
  <c r="T54" i="7"/>
  <c r="S54" i="7"/>
  <c r="R54" i="7"/>
  <c r="Q54" i="7"/>
  <c r="P54" i="7"/>
  <c r="O54" i="7"/>
  <c r="N54" i="7"/>
  <c r="M54" i="7"/>
  <c r="K54" i="7"/>
  <c r="J54" i="7"/>
  <c r="I54" i="7"/>
  <c r="H54" i="7"/>
  <c r="G54" i="7"/>
  <c r="F54" i="7"/>
  <c r="E54" i="7"/>
  <c r="D54" i="7"/>
  <c r="C54" i="7"/>
  <c r="B54" i="7"/>
  <c r="A54" i="7"/>
  <c r="AP53" i="7"/>
  <c r="V53" i="7"/>
  <c r="AJ53" i="7"/>
  <c r="W53" i="7"/>
  <c r="AK53" i="7"/>
  <c r="AN53" i="7"/>
  <c r="AO53" i="7"/>
  <c r="Y53" i="7"/>
  <c r="AM53" i="7"/>
  <c r="X53" i="7"/>
  <c r="AL53" i="7"/>
  <c r="L53" i="7"/>
  <c r="AI53" i="7"/>
  <c r="AD53" i="7"/>
  <c r="AC53" i="7"/>
  <c r="AB53" i="7"/>
  <c r="AA53" i="7"/>
  <c r="Z53" i="7"/>
  <c r="U53" i="7"/>
  <c r="T53" i="7"/>
  <c r="S53" i="7"/>
  <c r="R53" i="7"/>
  <c r="Q53" i="7"/>
  <c r="P53" i="7"/>
  <c r="O53" i="7"/>
  <c r="N53" i="7"/>
  <c r="M53" i="7"/>
  <c r="K53" i="7"/>
  <c r="J53" i="7"/>
  <c r="I53" i="7"/>
  <c r="H53" i="7"/>
  <c r="G53" i="7"/>
  <c r="F53" i="7"/>
  <c r="E53" i="7"/>
  <c r="D53" i="7"/>
  <c r="C53" i="7"/>
  <c r="B53" i="7"/>
  <c r="A53" i="7"/>
  <c r="AP52" i="7"/>
  <c r="V52" i="7"/>
  <c r="AJ52" i="7"/>
  <c r="W52" i="7"/>
  <c r="AK52" i="7"/>
  <c r="AN52" i="7"/>
  <c r="AO52" i="7"/>
  <c r="Y52" i="7"/>
  <c r="AM52" i="7"/>
  <c r="X52" i="7"/>
  <c r="AL52" i="7"/>
  <c r="L52" i="7"/>
  <c r="AI52" i="7"/>
  <c r="AD52" i="7"/>
  <c r="AC52" i="7"/>
  <c r="AB52" i="7"/>
  <c r="AA52" i="7"/>
  <c r="Z52" i="7"/>
  <c r="U52" i="7"/>
  <c r="T52" i="7"/>
  <c r="S52" i="7"/>
  <c r="R52" i="7"/>
  <c r="Q52" i="7"/>
  <c r="P52" i="7"/>
  <c r="O52" i="7"/>
  <c r="N52" i="7"/>
  <c r="M52" i="7"/>
  <c r="K52" i="7"/>
  <c r="J52" i="7"/>
  <c r="I52" i="7"/>
  <c r="H52" i="7"/>
  <c r="G52" i="7"/>
  <c r="F52" i="7"/>
  <c r="E52" i="7"/>
  <c r="D52" i="7"/>
  <c r="C52" i="7"/>
  <c r="B52" i="7"/>
  <c r="A52" i="7"/>
  <c r="AP51" i="7"/>
  <c r="V51" i="7"/>
  <c r="AJ51" i="7"/>
  <c r="W51" i="7"/>
  <c r="AK51" i="7"/>
  <c r="AN51" i="7"/>
  <c r="AO51" i="7"/>
  <c r="Y51" i="7"/>
  <c r="AM51" i="7"/>
  <c r="X51" i="7"/>
  <c r="AL51" i="7"/>
  <c r="L51" i="7"/>
  <c r="AI51" i="7"/>
  <c r="AD51" i="7"/>
  <c r="AC51" i="7"/>
  <c r="AB51" i="7"/>
  <c r="AA51" i="7"/>
  <c r="Z51" i="7"/>
  <c r="U51" i="7"/>
  <c r="T51" i="7"/>
  <c r="S51" i="7"/>
  <c r="R51" i="7"/>
  <c r="Q51" i="7"/>
  <c r="P51" i="7"/>
  <c r="O51" i="7"/>
  <c r="N51" i="7"/>
  <c r="M51" i="7"/>
  <c r="K51" i="7"/>
  <c r="J51" i="7"/>
  <c r="I51" i="7"/>
  <c r="H51" i="7"/>
  <c r="G51" i="7"/>
  <c r="F51" i="7"/>
  <c r="E51" i="7"/>
  <c r="D51" i="7"/>
  <c r="C51" i="7"/>
  <c r="B51" i="7"/>
  <c r="A51" i="7"/>
  <c r="AP50" i="7"/>
  <c r="V50" i="7"/>
  <c r="AJ50" i="7"/>
  <c r="W50" i="7"/>
  <c r="AK50" i="7"/>
  <c r="AN50" i="7"/>
  <c r="AO50" i="7"/>
  <c r="Y50" i="7"/>
  <c r="AM50" i="7"/>
  <c r="X50" i="7"/>
  <c r="AL50" i="7"/>
  <c r="L50" i="7"/>
  <c r="AI50" i="7"/>
  <c r="AD50" i="7"/>
  <c r="AC50" i="7"/>
  <c r="AB50" i="7"/>
  <c r="AA50" i="7"/>
  <c r="Z50" i="7"/>
  <c r="U50" i="7"/>
  <c r="T50" i="7"/>
  <c r="S50" i="7"/>
  <c r="R50" i="7"/>
  <c r="Q50" i="7"/>
  <c r="P50" i="7"/>
  <c r="O50" i="7"/>
  <c r="N50" i="7"/>
  <c r="M50" i="7"/>
  <c r="K50" i="7"/>
  <c r="J50" i="7"/>
  <c r="I50" i="7"/>
  <c r="H50" i="7"/>
  <c r="G50" i="7"/>
  <c r="F50" i="7"/>
  <c r="E50" i="7"/>
  <c r="D50" i="7"/>
  <c r="C50" i="7"/>
  <c r="B50" i="7"/>
  <c r="A50" i="7"/>
  <c r="AP48" i="7"/>
  <c r="V48" i="7"/>
  <c r="AJ48" i="7"/>
  <c r="W48" i="7"/>
  <c r="AK48" i="7"/>
  <c r="AN48" i="7"/>
  <c r="AO48" i="7"/>
  <c r="Y48" i="7"/>
  <c r="AM48" i="7"/>
  <c r="X48" i="7"/>
  <c r="AL48" i="7"/>
  <c r="L48" i="7"/>
  <c r="AI48" i="7"/>
  <c r="AD48" i="7"/>
  <c r="AC48" i="7"/>
  <c r="AB48" i="7"/>
  <c r="AA48" i="7"/>
  <c r="Z48" i="7"/>
  <c r="U48" i="7"/>
  <c r="T48" i="7"/>
  <c r="S48" i="7"/>
  <c r="R48" i="7"/>
  <c r="Q48" i="7"/>
  <c r="P48" i="7"/>
  <c r="O48" i="7"/>
  <c r="N48" i="7"/>
  <c r="M48" i="7"/>
  <c r="K48" i="7"/>
  <c r="J48" i="7"/>
  <c r="I48" i="7"/>
  <c r="H48" i="7"/>
  <c r="G48" i="7"/>
  <c r="F48" i="7"/>
  <c r="E48" i="7"/>
  <c r="D48" i="7"/>
  <c r="C48" i="7"/>
  <c r="B48" i="7"/>
  <c r="A48" i="7"/>
  <c r="AP47" i="7"/>
  <c r="V47" i="7"/>
  <c r="AJ47" i="7"/>
  <c r="W47" i="7"/>
  <c r="AK47" i="7"/>
  <c r="AN47" i="7"/>
  <c r="AO47" i="7"/>
  <c r="Y47" i="7"/>
  <c r="AM47" i="7"/>
  <c r="X47" i="7"/>
  <c r="AL47" i="7"/>
  <c r="L47" i="7"/>
  <c r="AI47" i="7"/>
  <c r="AD47" i="7"/>
  <c r="AC47" i="7"/>
  <c r="AB47" i="7"/>
  <c r="AA47" i="7"/>
  <c r="Z47" i="7"/>
  <c r="U47" i="7"/>
  <c r="T47" i="7"/>
  <c r="S47" i="7"/>
  <c r="R47" i="7"/>
  <c r="Q47" i="7"/>
  <c r="P47" i="7"/>
  <c r="O47" i="7"/>
  <c r="N47" i="7"/>
  <c r="M47" i="7"/>
  <c r="K47" i="7"/>
  <c r="J47" i="7"/>
  <c r="I47" i="7"/>
  <c r="H47" i="7"/>
  <c r="G47" i="7"/>
  <c r="F47" i="7"/>
  <c r="E47" i="7"/>
  <c r="D47" i="7"/>
  <c r="C47" i="7"/>
  <c r="B47" i="7"/>
  <c r="A47" i="7"/>
  <c r="AP46" i="7"/>
  <c r="V46" i="7"/>
  <c r="AJ46" i="7"/>
  <c r="W46" i="7"/>
  <c r="AK46" i="7"/>
  <c r="AN46" i="7"/>
  <c r="AO46" i="7"/>
  <c r="Y46" i="7"/>
  <c r="AM46" i="7"/>
  <c r="X46" i="7"/>
  <c r="AL46" i="7"/>
  <c r="L46" i="7"/>
  <c r="AI46" i="7"/>
  <c r="AD46" i="7"/>
  <c r="AC46" i="7"/>
  <c r="AB46" i="7"/>
  <c r="AA46" i="7"/>
  <c r="Z46" i="7"/>
  <c r="U46" i="7"/>
  <c r="T46" i="7"/>
  <c r="S46" i="7"/>
  <c r="R46" i="7"/>
  <c r="Q46" i="7"/>
  <c r="P46" i="7"/>
  <c r="O46" i="7"/>
  <c r="N46" i="7"/>
  <c r="M46" i="7"/>
  <c r="K46" i="7"/>
  <c r="J46" i="7"/>
  <c r="I46" i="7"/>
  <c r="H46" i="7"/>
  <c r="G46" i="7"/>
  <c r="F46" i="7"/>
  <c r="E46" i="7"/>
  <c r="D46" i="7"/>
  <c r="C46" i="7"/>
  <c r="B46" i="7"/>
  <c r="A46" i="7"/>
  <c r="AI5" i="7"/>
  <c r="AP45" i="7"/>
  <c r="V45" i="7"/>
  <c r="AJ45" i="7"/>
  <c r="W45" i="7"/>
  <c r="AK45" i="7"/>
  <c r="AN45" i="7"/>
  <c r="AO45" i="7"/>
  <c r="Y45" i="7"/>
  <c r="AM45" i="7"/>
  <c r="X45" i="7"/>
  <c r="AL45" i="7"/>
  <c r="L45" i="7"/>
  <c r="AI45" i="7"/>
  <c r="AD45" i="7"/>
  <c r="AC45" i="7"/>
  <c r="AB45" i="7"/>
  <c r="AA45" i="7"/>
  <c r="Z45" i="7"/>
  <c r="U45" i="7"/>
  <c r="T45" i="7"/>
  <c r="S45" i="7"/>
  <c r="R45" i="7"/>
  <c r="Q45" i="7"/>
  <c r="P45" i="7"/>
  <c r="O45" i="7"/>
  <c r="N45" i="7"/>
  <c r="M45" i="7"/>
  <c r="K45" i="7"/>
  <c r="J45" i="7"/>
  <c r="I45" i="7"/>
  <c r="H45" i="7"/>
  <c r="G45" i="7"/>
  <c r="F45" i="7"/>
  <c r="E45" i="7"/>
  <c r="D45" i="7"/>
  <c r="C45" i="7"/>
  <c r="B45" i="7"/>
  <c r="A45" i="7"/>
  <c r="AP44" i="7"/>
  <c r="V44" i="7"/>
  <c r="AJ44" i="7"/>
  <c r="W44" i="7"/>
  <c r="AK44" i="7"/>
  <c r="AN44" i="7"/>
  <c r="AO44" i="7"/>
  <c r="Y44" i="7"/>
  <c r="AM44" i="7"/>
  <c r="X44" i="7"/>
  <c r="AL44" i="7"/>
  <c r="L44" i="7"/>
  <c r="AI44" i="7"/>
  <c r="AD44" i="7"/>
  <c r="AC44" i="7"/>
  <c r="AB44" i="7"/>
  <c r="AA44" i="7"/>
  <c r="Z44" i="7"/>
  <c r="U44" i="7"/>
  <c r="T44" i="7"/>
  <c r="S44" i="7"/>
  <c r="R44" i="7"/>
  <c r="Q44" i="7"/>
  <c r="P44" i="7"/>
  <c r="O44" i="7"/>
  <c r="N44" i="7"/>
  <c r="M44" i="7"/>
  <c r="K44" i="7"/>
  <c r="J44" i="7"/>
  <c r="I44" i="7"/>
  <c r="H44" i="7"/>
  <c r="G44" i="7"/>
  <c r="F44" i="7"/>
  <c r="E44" i="7"/>
  <c r="D44" i="7"/>
  <c r="C44" i="7"/>
  <c r="B44" i="7"/>
  <c r="A44" i="7"/>
  <c r="AP43" i="7"/>
  <c r="V43" i="7"/>
  <c r="AJ43" i="7"/>
  <c r="W43" i="7"/>
  <c r="AK43" i="7"/>
  <c r="AN43" i="7"/>
  <c r="AO43" i="7"/>
  <c r="Y43" i="7"/>
  <c r="AM43" i="7"/>
  <c r="X43" i="7"/>
  <c r="AL43" i="7"/>
  <c r="L43" i="7"/>
  <c r="AI43" i="7"/>
  <c r="AD43" i="7"/>
  <c r="AC43" i="7"/>
  <c r="AB43" i="7"/>
  <c r="AA43" i="7"/>
  <c r="Z43" i="7"/>
  <c r="U43" i="7"/>
  <c r="T43" i="7"/>
  <c r="S43" i="7"/>
  <c r="R43" i="7"/>
  <c r="Q43" i="7"/>
  <c r="P43" i="7"/>
  <c r="O43" i="7"/>
  <c r="N43" i="7"/>
  <c r="M43" i="7"/>
  <c r="K43" i="7"/>
  <c r="J43" i="7"/>
  <c r="I43" i="7"/>
  <c r="H43" i="7"/>
  <c r="G43" i="7"/>
  <c r="F43" i="7"/>
  <c r="E43" i="7"/>
  <c r="D43" i="7"/>
  <c r="C43" i="7"/>
  <c r="B43" i="7"/>
  <c r="A43" i="7"/>
  <c r="AP42" i="7"/>
  <c r="V42" i="7"/>
  <c r="AJ42" i="7"/>
  <c r="W42" i="7"/>
  <c r="AK42" i="7"/>
  <c r="AN42" i="7"/>
  <c r="AO42" i="7"/>
  <c r="Y42" i="7"/>
  <c r="AM42" i="7"/>
  <c r="X42" i="7"/>
  <c r="AL42" i="7"/>
  <c r="L42" i="7"/>
  <c r="AI42" i="7"/>
  <c r="AD42" i="7"/>
  <c r="AC42" i="7"/>
  <c r="AB42" i="7"/>
  <c r="AA42" i="7"/>
  <c r="Z42" i="7"/>
  <c r="U42" i="7"/>
  <c r="T42" i="7"/>
  <c r="S42" i="7"/>
  <c r="R42" i="7"/>
  <c r="Q42" i="7"/>
  <c r="P42" i="7"/>
  <c r="O42" i="7"/>
  <c r="N42" i="7"/>
  <c r="M42" i="7"/>
  <c r="K42" i="7"/>
  <c r="J42" i="7"/>
  <c r="I42" i="7"/>
  <c r="H42" i="7"/>
  <c r="G42" i="7"/>
  <c r="F42" i="7"/>
  <c r="E42" i="7"/>
  <c r="D42" i="7"/>
  <c r="C42" i="7"/>
  <c r="B42" i="7"/>
  <c r="A42" i="7"/>
  <c r="AP41" i="7"/>
  <c r="V41" i="7"/>
  <c r="AJ41" i="7"/>
  <c r="W41" i="7"/>
  <c r="AK41" i="7"/>
  <c r="AN41" i="7"/>
  <c r="AO41" i="7"/>
  <c r="Y41" i="7"/>
  <c r="AM41" i="7"/>
  <c r="X41" i="7"/>
  <c r="AL41" i="7"/>
  <c r="L41" i="7"/>
  <c r="AI41" i="7"/>
  <c r="AD41" i="7"/>
  <c r="AC41" i="7"/>
  <c r="AB41" i="7"/>
  <c r="AA41" i="7"/>
  <c r="Z41" i="7"/>
  <c r="U41" i="7"/>
  <c r="T41" i="7"/>
  <c r="S41" i="7"/>
  <c r="R41" i="7"/>
  <c r="Q41" i="7"/>
  <c r="P41" i="7"/>
  <c r="O41" i="7"/>
  <c r="N41" i="7"/>
  <c r="M41" i="7"/>
  <c r="K41" i="7"/>
  <c r="J41" i="7"/>
  <c r="I41" i="7"/>
  <c r="H41" i="7"/>
  <c r="G41" i="7"/>
  <c r="F41" i="7"/>
  <c r="E41" i="7"/>
  <c r="D41" i="7"/>
  <c r="C41" i="7"/>
  <c r="B41" i="7"/>
  <c r="A41" i="7"/>
  <c r="AP40" i="7"/>
  <c r="V40" i="7"/>
  <c r="AJ40" i="7"/>
  <c r="W40" i="7"/>
  <c r="AK40" i="7"/>
  <c r="AN40" i="7"/>
  <c r="AO40" i="7"/>
  <c r="Y40" i="7"/>
  <c r="AM40" i="7"/>
  <c r="X40" i="7"/>
  <c r="AL40" i="7"/>
  <c r="L40" i="7"/>
  <c r="AI40" i="7"/>
  <c r="AD40" i="7"/>
  <c r="AC40" i="7"/>
  <c r="AB40" i="7"/>
  <c r="AA40" i="7"/>
  <c r="Z40" i="7"/>
  <c r="U40" i="7"/>
  <c r="T40" i="7"/>
  <c r="S40" i="7"/>
  <c r="R40" i="7"/>
  <c r="Q40" i="7"/>
  <c r="P40" i="7"/>
  <c r="O40" i="7"/>
  <c r="N40" i="7"/>
  <c r="M40" i="7"/>
  <c r="K40" i="7"/>
  <c r="J40" i="7"/>
  <c r="I40" i="7"/>
  <c r="H40" i="7"/>
  <c r="G40" i="7"/>
  <c r="F40" i="7"/>
  <c r="E40" i="7"/>
  <c r="D40" i="7"/>
  <c r="C40" i="7"/>
  <c r="B40" i="7"/>
  <c r="A40" i="7"/>
  <c r="AP39" i="7"/>
  <c r="V39" i="7"/>
  <c r="AJ39" i="7"/>
  <c r="W39" i="7"/>
  <c r="AK39" i="7"/>
  <c r="AN39" i="7"/>
  <c r="AO39" i="7"/>
  <c r="Y39" i="7"/>
  <c r="AM39" i="7"/>
  <c r="X39" i="7"/>
  <c r="AL39" i="7"/>
  <c r="L39" i="7"/>
  <c r="AI39" i="7"/>
  <c r="AD39" i="7"/>
  <c r="AC39" i="7"/>
  <c r="AB39" i="7"/>
  <c r="AA39" i="7"/>
  <c r="Z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F39" i="7"/>
  <c r="E39" i="7"/>
  <c r="D39" i="7"/>
  <c r="C39" i="7"/>
  <c r="B39" i="7"/>
  <c r="A39" i="7"/>
  <c r="AP38" i="7"/>
  <c r="V38" i="7"/>
  <c r="AJ38" i="7"/>
  <c r="W38" i="7"/>
  <c r="AK38" i="7"/>
  <c r="AN38" i="7"/>
  <c r="AO38" i="7"/>
  <c r="Y38" i="7"/>
  <c r="AM38" i="7"/>
  <c r="X38" i="7"/>
  <c r="AL38" i="7"/>
  <c r="L38" i="7"/>
  <c r="AI38" i="7"/>
  <c r="AD38" i="7"/>
  <c r="AC38" i="7"/>
  <c r="AB38" i="7"/>
  <c r="AA38" i="7"/>
  <c r="Z38" i="7"/>
  <c r="U38" i="7"/>
  <c r="T38" i="7"/>
  <c r="S38" i="7"/>
  <c r="R38" i="7"/>
  <c r="Q38" i="7"/>
  <c r="P38" i="7"/>
  <c r="O38" i="7"/>
  <c r="N38" i="7"/>
  <c r="M38" i="7"/>
  <c r="K38" i="7"/>
  <c r="J38" i="7"/>
  <c r="I38" i="7"/>
  <c r="H38" i="7"/>
  <c r="G38" i="7"/>
  <c r="F38" i="7"/>
  <c r="E38" i="7"/>
  <c r="D38" i="7"/>
  <c r="C38" i="7"/>
  <c r="B38" i="7"/>
  <c r="A38" i="7"/>
  <c r="AP37" i="7"/>
  <c r="V37" i="7"/>
  <c r="AJ37" i="7"/>
  <c r="W37" i="7"/>
  <c r="AK37" i="7"/>
  <c r="AN37" i="7"/>
  <c r="AO37" i="7"/>
  <c r="Y37" i="7"/>
  <c r="AM37" i="7"/>
  <c r="X37" i="7"/>
  <c r="AL37" i="7"/>
  <c r="L37" i="7"/>
  <c r="AI37" i="7"/>
  <c r="AD37" i="7"/>
  <c r="AC37" i="7"/>
  <c r="AB37" i="7"/>
  <c r="AA37" i="7"/>
  <c r="Z37" i="7"/>
  <c r="U37" i="7"/>
  <c r="T37" i="7"/>
  <c r="S37" i="7"/>
  <c r="R37" i="7"/>
  <c r="Q37" i="7"/>
  <c r="P37" i="7"/>
  <c r="O37" i="7"/>
  <c r="N37" i="7"/>
  <c r="M37" i="7"/>
  <c r="K37" i="7"/>
  <c r="J37" i="7"/>
  <c r="I37" i="7"/>
  <c r="H37" i="7"/>
  <c r="G37" i="7"/>
  <c r="F37" i="7"/>
  <c r="E37" i="7"/>
  <c r="D37" i="7"/>
  <c r="C37" i="7"/>
  <c r="B37" i="7"/>
  <c r="A37" i="7"/>
  <c r="AP36" i="7"/>
  <c r="V36" i="7"/>
  <c r="AJ36" i="7"/>
  <c r="W36" i="7"/>
  <c r="AK36" i="7"/>
  <c r="AN36" i="7"/>
  <c r="AO36" i="7"/>
  <c r="Y36" i="7"/>
  <c r="AM36" i="7"/>
  <c r="X36" i="7"/>
  <c r="AL36" i="7"/>
  <c r="L36" i="7"/>
  <c r="AI36" i="7"/>
  <c r="AD36" i="7"/>
  <c r="AC36" i="7"/>
  <c r="AB36" i="7"/>
  <c r="AA36" i="7"/>
  <c r="Z36" i="7"/>
  <c r="U36" i="7"/>
  <c r="T36" i="7"/>
  <c r="S36" i="7"/>
  <c r="R36" i="7"/>
  <c r="Q36" i="7"/>
  <c r="P36" i="7"/>
  <c r="O36" i="7"/>
  <c r="N36" i="7"/>
  <c r="M36" i="7"/>
  <c r="K36" i="7"/>
  <c r="J36" i="7"/>
  <c r="I36" i="7"/>
  <c r="H36" i="7"/>
  <c r="G36" i="7"/>
  <c r="F36" i="7"/>
  <c r="E36" i="7"/>
  <c r="D36" i="7"/>
  <c r="C36" i="7"/>
  <c r="B36" i="7"/>
  <c r="A36" i="7"/>
  <c r="AP35" i="7"/>
  <c r="V35" i="7"/>
  <c r="AJ35" i="7"/>
  <c r="W35" i="7"/>
  <c r="AK35" i="7"/>
  <c r="AN35" i="7"/>
  <c r="AO35" i="7"/>
  <c r="Y35" i="7"/>
  <c r="AM35" i="7"/>
  <c r="X35" i="7"/>
  <c r="AL35" i="7"/>
  <c r="L35" i="7"/>
  <c r="AI35" i="7"/>
  <c r="AD35" i="7"/>
  <c r="AC35" i="7"/>
  <c r="AB35" i="7"/>
  <c r="AA35" i="7"/>
  <c r="Z35" i="7"/>
  <c r="U35" i="7"/>
  <c r="T35" i="7"/>
  <c r="S35" i="7"/>
  <c r="R35" i="7"/>
  <c r="Q35" i="7"/>
  <c r="P35" i="7"/>
  <c r="O35" i="7"/>
  <c r="N35" i="7"/>
  <c r="M35" i="7"/>
  <c r="K35" i="7"/>
  <c r="J35" i="7"/>
  <c r="I35" i="7"/>
  <c r="H35" i="7"/>
  <c r="G35" i="7"/>
  <c r="F35" i="7"/>
  <c r="E35" i="7"/>
  <c r="D35" i="7"/>
  <c r="C35" i="7"/>
  <c r="B35" i="7"/>
  <c r="A35" i="7"/>
  <c r="AP34" i="7"/>
  <c r="V34" i="7"/>
  <c r="AJ34" i="7"/>
  <c r="W34" i="7"/>
  <c r="AK34" i="7"/>
  <c r="AN34" i="7"/>
  <c r="AO34" i="7"/>
  <c r="Y34" i="7"/>
  <c r="AM34" i="7"/>
  <c r="X34" i="7"/>
  <c r="AL34" i="7"/>
  <c r="L34" i="7"/>
  <c r="AI34" i="7"/>
  <c r="AD34" i="7"/>
  <c r="AC34" i="7"/>
  <c r="AB34" i="7"/>
  <c r="AA34" i="7"/>
  <c r="Z34" i="7"/>
  <c r="U34" i="7"/>
  <c r="T34" i="7"/>
  <c r="S34" i="7"/>
  <c r="R34" i="7"/>
  <c r="Q34" i="7"/>
  <c r="P34" i="7"/>
  <c r="O34" i="7"/>
  <c r="N34" i="7"/>
  <c r="M34" i="7"/>
  <c r="K34" i="7"/>
  <c r="J34" i="7"/>
  <c r="I34" i="7"/>
  <c r="H34" i="7"/>
  <c r="G34" i="7"/>
  <c r="F34" i="7"/>
  <c r="E34" i="7"/>
  <c r="D34" i="7"/>
  <c r="C34" i="7"/>
  <c r="B34" i="7"/>
  <c r="A34" i="7"/>
  <c r="AP33" i="7"/>
  <c r="V33" i="7"/>
  <c r="AJ33" i="7"/>
  <c r="W33" i="7"/>
  <c r="AK33" i="7"/>
  <c r="AN33" i="7"/>
  <c r="AO33" i="7"/>
  <c r="Y33" i="7"/>
  <c r="AM33" i="7"/>
  <c r="X33" i="7"/>
  <c r="AL33" i="7"/>
  <c r="L33" i="7"/>
  <c r="AI33" i="7"/>
  <c r="AD33" i="7"/>
  <c r="AC33" i="7"/>
  <c r="AB33" i="7"/>
  <c r="AA33" i="7"/>
  <c r="Z33" i="7"/>
  <c r="U33" i="7"/>
  <c r="T33" i="7"/>
  <c r="S33" i="7"/>
  <c r="R33" i="7"/>
  <c r="Q33" i="7"/>
  <c r="P33" i="7"/>
  <c r="O33" i="7"/>
  <c r="N33" i="7"/>
  <c r="M33" i="7"/>
  <c r="K33" i="7"/>
  <c r="J33" i="7"/>
  <c r="I33" i="7"/>
  <c r="H33" i="7"/>
  <c r="G33" i="7"/>
  <c r="F33" i="7"/>
  <c r="E33" i="7"/>
  <c r="D33" i="7"/>
  <c r="C33" i="7"/>
  <c r="B33" i="7"/>
  <c r="A33" i="7"/>
  <c r="AP32" i="7"/>
  <c r="V32" i="7"/>
  <c r="AJ32" i="7"/>
  <c r="W32" i="7"/>
  <c r="AK32" i="7"/>
  <c r="AN32" i="7"/>
  <c r="AO32" i="7"/>
  <c r="Y32" i="7"/>
  <c r="AM32" i="7"/>
  <c r="X32" i="7"/>
  <c r="AL32" i="7"/>
  <c r="L32" i="7"/>
  <c r="AI32" i="7"/>
  <c r="AD32" i="7"/>
  <c r="AC32" i="7"/>
  <c r="AB32" i="7"/>
  <c r="AA32" i="7"/>
  <c r="Z32" i="7"/>
  <c r="U32" i="7"/>
  <c r="T32" i="7"/>
  <c r="S32" i="7"/>
  <c r="R32" i="7"/>
  <c r="Q32" i="7"/>
  <c r="P32" i="7"/>
  <c r="O32" i="7"/>
  <c r="N32" i="7"/>
  <c r="M32" i="7"/>
  <c r="K32" i="7"/>
  <c r="J32" i="7"/>
  <c r="I32" i="7"/>
  <c r="H32" i="7"/>
  <c r="G32" i="7"/>
  <c r="F32" i="7"/>
  <c r="E32" i="7"/>
  <c r="D32" i="7"/>
  <c r="C32" i="7"/>
  <c r="B32" i="7"/>
  <c r="A32" i="7"/>
  <c r="AP31" i="7"/>
  <c r="V31" i="7"/>
  <c r="AJ31" i="7"/>
  <c r="W31" i="7"/>
  <c r="AK31" i="7"/>
  <c r="AN31" i="7"/>
  <c r="AO31" i="7"/>
  <c r="Y31" i="7"/>
  <c r="AM31" i="7"/>
  <c r="X31" i="7"/>
  <c r="AL31" i="7"/>
  <c r="L31" i="7"/>
  <c r="AI31" i="7"/>
  <c r="AD31" i="7"/>
  <c r="AC31" i="7"/>
  <c r="AB31" i="7"/>
  <c r="AA31" i="7"/>
  <c r="Z31" i="7"/>
  <c r="U31" i="7"/>
  <c r="T31" i="7"/>
  <c r="S31" i="7"/>
  <c r="R31" i="7"/>
  <c r="Q31" i="7"/>
  <c r="P31" i="7"/>
  <c r="O31" i="7"/>
  <c r="N31" i="7"/>
  <c r="M31" i="7"/>
  <c r="K31" i="7"/>
  <c r="J31" i="7"/>
  <c r="I31" i="7"/>
  <c r="H31" i="7"/>
  <c r="G31" i="7"/>
  <c r="F31" i="7"/>
  <c r="E31" i="7"/>
  <c r="D31" i="7"/>
  <c r="C31" i="7"/>
  <c r="B31" i="7"/>
  <c r="A31" i="7"/>
  <c r="AP30" i="7"/>
  <c r="V30" i="7"/>
  <c r="AJ30" i="7"/>
  <c r="W30" i="7"/>
  <c r="AK30" i="7"/>
  <c r="AN30" i="7"/>
  <c r="AO30" i="7"/>
  <c r="Y30" i="7"/>
  <c r="AM30" i="7"/>
  <c r="X30" i="7"/>
  <c r="AL30" i="7"/>
  <c r="L30" i="7"/>
  <c r="AI30" i="7"/>
  <c r="AD30" i="7"/>
  <c r="AC30" i="7"/>
  <c r="AB30" i="7"/>
  <c r="AA30" i="7"/>
  <c r="Z30" i="7"/>
  <c r="U30" i="7"/>
  <c r="T30" i="7"/>
  <c r="S30" i="7"/>
  <c r="R30" i="7"/>
  <c r="Q30" i="7"/>
  <c r="P30" i="7"/>
  <c r="O30" i="7"/>
  <c r="N30" i="7"/>
  <c r="M30" i="7"/>
  <c r="K30" i="7"/>
  <c r="J30" i="7"/>
  <c r="I30" i="7"/>
  <c r="H30" i="7"/>
  <c r="G30" i="7"/>
  <c r="F30" i="7"/>
  <c r="E30" i="7"/>
  <c r="D30" i="7"/>
  <c r="C30" i="7"/>
  <c r="B30" i="7"/>
  <c r="A30" i="7"/>
  <c r="AP29" i="7"/>
  <c r="V29" i="7"/>
  <c r="AJ29" i="7"/>
  <c r="W29" i="7"/>
  <c r="AK29" i="7"/>
  <c r="AN29" i="7"/>
  <c r="AO29" i="7"/>
  <c r="Y29" i="7"/>
  <c r="AM29" i="7"/>
  <c r="X29" i="7"/>
  <c r="AL29" i="7"/>
  <c r="L29" i="7"/>
  <c r="AI29" i="7"/>
  <c r="AD29" i="7"/>
  <c r="AC29" i="7"/>
  <c r="AB29" i="7"/>
  <c r="AA29" i="7"/>
  <c r="Z29" i="7"/>
  <c r="U29" i="7"/>
  <c r="T29" i="7"/>
  <c r="S29" i="7"/>
  <c r="R29" i="7"/>
  <c r="Q29" i="7"/>
  <c r="P29" i="7"/>
  <c r="O29" i="7"/>
  <c r="N29" i="7"/>
  <c r="M29" i="7"/>
  <c r="K29" i="7"/>
  <c r="J29" i="7"/>
  <c r="I29" i="7"/>
  <c r="H29" i="7"/>
  <c r="G29" i="7"/>
  <c r="F29" i="7"/>
  <c r="E29" i="7"/>
  <c r="D29" i="7"/>
  <c r="C29" i="7"/>
  <c r="B29" i="7"/>
  <c r="A29" i="7"/>
  <c r="AP28" i="7"/>
  <c r="V28" i="7"/>
  <c r="AJ28" i="7"/>
  <c r="W28" i="7"/>
  <c r="AK28" i="7"/>
  <c r="AN28" i="7"/>
  <c r="AO28" i="7"/>
  <c r="Y28" i="7"/>
  <c r="AM28" i="7"/>
  <c r="X28" i="7"/>
  <c r="AL28" i="7"/>
  <c r="L28" i="7"/>
  <c r="AI28" i="7"/>
  <c r="AD28" i="7"/>
  <c r="AC28" i="7"/>
  <c r="AB28" i="7"/>
  <c r="AA28" i="7"/>
  <c r="Z28" i="7"/>
  <c r="U28" i="7"/>
  <c r="T28" i="7"/>
  <c r="S28" i="7"/>
  <c r="R28" i="7"/>
  <c r="Q28" i="7"/>
  <c r="P28" i="7"/>
  <c r="O28" i="7"/>
  <c r="N28" i="7"/>
  <c r="M28" i="7"/>
  <c r="K28" i="7"/>
  <c r="J28" i="7"/>
  <c r="I28" i="7"/>
  <c r="H28" i="7"/>
  <c r="G28" i="7"/>
  <c r="F28" i="7"/>
  <c r="E28" i="7"/>
  <c r="D28" i="7"/>
  <c r="C28" i="7"/>
  <c r="B28" i="7"/>
  <c r="A28" i="7"/>
  <c r="AP27" i="7"/>
  <c r="V27" i="7"/>
  <c r="AJ27" i="7"/>
  <c r="W27" i="7"/>
  <c r="AK27" i="7"/>
  <c r="AN27" i="7"/>
  <c r="AO27" i="7"/>
  <c r="Y27" i="7"/>
  <c r="AM27" i="7"/>
  <c r="X27" i="7"/>
  <c r="AL27" i="7"/>
  <c r="L27" i="7"/>
  <c r="AI27" i="7"/>
  <c r="AD27" i="7"/>
  <c r="AC27" i="7"/>
  <c r="AB27" i="7"/>
  <c r="AA27" i="7"/>
  <c r="Z27" i="7"/>
  <c r="U27" i="7"/>
  <c r="T27" i="7"/>
  <c r="S27" i="7"/>
  <c r="R27" i="7"/>
  <c r="Q27" i="7"/>
  <c r="P27" i="7"/>
  <c r="O27" i="7"/>
  <c r="N27" i="7"/>
  <c r="M27" i="7"/>
  <c r="K27" i="7"/>
  <c r="J27" i="7"/>
  <c r="I27" i="7"/>
  <c r="H27" i="7"/>
  <c r="G27" i="7"/>
  <c r="F27" i="7"/>
  <c r="E27" i="7"/>
  <c r="D27" i="7"/>
  <c r="C27" i="7"/>
  <c r="B27" i="7"/>
  <c r="A27" i="7"/>
  <c r="AP26" i="7"/>
  <c r="V26" i="7"/>
  <c r="AJ26" i="7"/>
  <c r="W26" i="7"/>
  <c r="AK26" i="7"/>
  <c r="AN26" i="7"/>
  <c r="AO26" i="7"/>
  <c r="Y26" i="7"/>
  <c r="AM26" i="7"/>
  <c r="X26" i="7"/>
  <c r="AL26" i="7"/>
  <c r="L26" i="7"/>
  <c r="AI26" i="7"/>
  <c r="AD26" i="7"/>
  <c r="AC26" i="7"/>
  <c r="AB26" i="7"/>
  <c r="AA26" i="7"/>
  <c r="Z26" i="7"/>
  <c r="U26" i="7"/>
  <c r="T26" i="7"/>
  <c r="S26" i="7"/>
  <c r="R26" i="7"/>
  <c r="Q26" i="7"/>
  <c r="P26" i="7"/>
  <c r="O26" i="7"/>
  <c r="N26" i="7"/>
  <c r="M26" i="7"/>
  <c r="K26" i="7"/>
  <c r="J26" i="7"/>
  <c r="I26" i="7"/>
  <c r="H26" i="7"/>
  <c r="G26" i="7"/>
  <c r="F26" i="7"/>
  <c r="E26" i="7"/>
  <c r="D26" i="7"/>
  <c r="C26" i="7"/>
  <c r="B26" i="7"/>
  <c r="A26" i="7"/>
  <c r="AP25" i="7"/>
  <c r="V25" i="7"/>
  <c r="AJ25" i="7"/>
  <c r="W25" i="7"/>
  <c r="AK25" i="7"/>
  <c r="AN25" i="7"/>
  <c r="AO25" i="7"/>
  <c r="Y25" i="7"/>
  <c r="AM25" i="7"/>
  <c r="X25" i="7"/>
  <c r="AL25" i="7"/>
  <c r="L25" i="7"/>
  <c r="AI25" i="7"/>
  <c r="AD25" i="7"/>
  <c r="AC25" i="7"/>
  <c r="AB25" i="7"/>
  <c r="AA25" i="7"/>
  <c r="Z25" i="7"/>
  <c r="U25" i="7"/>
  <c r="T25" i="7"/>
  <c r="S25" i="7"/>
  <c r="R25" i="7"/>
  <c r="Q25" i="7"/>
  <c r="P25" i="7"/>
  <c r="O25" i="7"/>
  <c r="N25" i="7"/>
  <c r="M25" i="7"/>
  <c r="K25" i="7"/>
  <c r="J25" i="7"/>
  <c r="I25" i="7"/>
  <c r="H25" i="7"/>
  <c r="G25" i="7"/>
  <c r="F25" i="7"/>
  <c r="E25" i="7"/>
  <c r="D25" i="7"/>
  <c r="C25" i="7"/>
  <c r="B25" i="7"/>
  <c r="A25" i="7"/>
  <c r="AP24" i="7"/>
  <c r="V24" i="7"/>
  <c r="W24" i="7"/>
  <c r="AK24" i="7"/>
  <c r="AN24" i="7"/>
  <c r="AO24" i="7"/>
  <c r="Y24" i="7"/>
  <c r="AM24" i="7"/>
  <c r="X24" i="7"/>
  <c r="AL24" i="7"/>
  <c r="L24" i="7"/>
  <c r="AI24" i="7"/>
  <c r="AD24" i="7"/>
  <c r="AC24" i="7"/>
  <c r="AB24" i="7"/>
  <c r="AA24" i="7"/>
  <c r="Z24" i="7"/>
  <c r="U24" i="7"/>
  <c r="T24" i="7"/>
  <c r="S24" i="7"/>
  <c r="R24" i="7"/>
  <c r="Q24" i="7"/>
  <c r="P24" i="7"/>
  <c r="O24" i="7"/>
  <c r="N24" i="7"/>
  <c r="M24" i="7"/>
  <c r="K24" i="7"/>
  <c r="J24" i="7"/>
  <c r="I24" i="7"/>
  <c r="H24" i="7"/>
  <c r="G24" i="7"/>
  <c r="F24" i="7"/>
  <c r="E24" i="7"/>
  <c r="D24" i="7"/>
  <c r="C24" i="7"/>
  <c r="B24" i="7"/>
  <c r="A24" i="7"/>
  <c r="AP23" i="7"/>
  <c r="V23" i="7"/>
  <c r="AJ23" i="7"/>
  <c r="W23" i="7"/>
  <c r="AK23" i="7"/>
  <c r="AN23" i="7"/>
  <c r="AO23" i="7"/>
  <c r="Y23" i="7"/>
  <c r="AM23" i="7"/>
  <c r="X23" i="7"/>
  <c r="AL23" i="7"/>
  <c r="L23" i="7"/>
  <c r="AI23" i="7"/>
  <c r="AD23" i="7"/>
  <c r="AC23" i="7"/>
  <c r="AB23" i="7"/>
  <c r="AA23" i="7"/>
  <c r="Z23" i="7"/>
  <c r="U23" i="7"/>
  <c r="T23" i="7"/>
  <c r="S23" i="7"/>
  <c r="R23" i="7"/>
  <c r="Q23" i="7"/>
  <c r="P23" i="7"/>
  <c r="O23" i="7"/>
  <c r="N23" i="7"/>
  <c r="M23" i="7"/>
  <c r="K23" i="7"/>
  <c r="J23" i="7"/>
  <c r="I23" i="7"/>
  <c r="H23" i="7"/>
  <c r="G23" i="7"/>
  <c r="F23" i="7"/>
  <c r="E23" i="7"/>
  <c r="D23" i="7"/>
  <c r="C23" i="7"/>
  <c r="B23" i="7"/>
  <c r="A23" i="7"/>
  <c r="AP22" i="7"/>
  <c r="V22" i="7"/>
  <c r="AJ22" i="7"/>
  <c r="W22" i="7"/>
  <c r="AK22" i="7"/>
  <c r="AN22" i="7"/>
  <c r="AO22" i="7"/>
  <c r="Y22" i="7"/>
  <c r="AM22" i="7"/>
  <c r="X22" i="7"/>
  <c r="AL22" i="7"/>
  <c r="L22" i="7"/>
  <c r="AI22" i="7"/>
  <c r="AD22" i="7"/>
  <c r="AC22" i="7"/>
  <c r="AB22" i="7"/>
  <c r="AA22" i="7"/>
  <c r="Z22" i="7"/>
  <c r="U22" i="7"/>
  <c r="T22" i="7"/>
  <c r="S22" i="7"/>
  <c r="R22" i="7"/>
  <c r="Q22" i="7"/>
  <c r="P22" i="7"/>
  <c r="O22" i="7"/>
  <c r="N22" i="7"/>
  <c r="M22" i="7"/>
  <c r="K22" i="7"/>
  <c r="J22" i="7"/>
  <c r="I22" i="7"/>
  <c r="H22" i="7"/>
  <c r="G22" i="7"/>
  <c r="F22" i="7"/>
  <c r="E22" i="7"/>
  <c r="D22" i="7"/>
  <c r="C22" i="7"/>
  <c r="B22" i="7"/>
  <c r="A22" i="7"/>
  <c r="AP21" i="7"/>
  <c r="V21" i="7"/>
  <c r="AJ21" i="7"/>
  <c r="W21" i="7"/>
  <c r="AK21" i="7"/>
  <c r="AN21" i="7"/>
  <c r="AO21" i="7"/>
  <c r="Y21" i="7"/>
  <c r="AM21" i="7"/>
  <c r="X21" i="7"/>
  <c r="AL21" i="7"/>
  <c r="L21" i="7"/>
  <c r="AI21" i="7"/>
  <c r="AD21" i="7"/>
  <c r="AC21" i="7"/>
  <c r="AB21" i="7"/>
  <c r="AA21" i="7"/>
  <c r="Z21" i="7"/>
  <c r="U21" i="7"/>
  <c r="T21" i="7"/>
  <c r="S21" i="7"/>
  <c r="R21" i="7"/>
  <c r="Q21" i="7"/>
  <c r="P21" i="7"/>
  <c r="O21" i="7"/>
  <c r="N21" i="7"/>
  <c r="M21" i="7"/>
  <c r="K21" i="7"/>
  <c r="J21" i="7"/>
  <c r="I21" i="7"/>
  <c r="H21" i="7"/>
  <c r="G21" i="7"/>
  <c r="F21" i="7"/>
  <c r="E21" i="7"/>
  <c r="D21" i="7"/>
  <c r="C21" i="7"/>
  <c r="B21" i="7"/>
  <c r="A21" i="7"/>
  <c r="AP20" i="7"/>
  <c r="V20" i="7"/>
  <c r="AJ20" i="7"/>
  <c r="W20" i="7"/>
  <c r="AK20" i="7"/>
  <c r="AN20" i="7"/>
  <c r="AO20" i="7"/>
  <c r="Y20" i="7"/>
  <c r="AM20" i="7"/>
  <c r="X20" i="7"/>
  <c r="AL20" i="7"/>
  <c r="L20" i="7"/>
  <c r="AI20" i="7"/>
  <c r="AD20" i="7"/>
  <c r="AC20" i="7"/>
  <c r="AB20" i="7"/>
  <c r="AA20" i="7"/>
  <c r="Z20" i="7"/>
  <c r="U20" i="7"/>
  <c r="T20" i="7"/>
  <c r="S20" i="7"/>
  <c r="R20" i="7"/>
  <c r="Q20" i="7"/>
  <c r="P20" i="7"/>
  <c r="O20" i="7"/>
  <c r="N20" i="7"/>
  <c r="M20" i="7"/>
  <c r="K20" i="7"/>
  <c r="J20" i="7"/>
  <c r="I20" i="7"/>
  <c r="H20" i="7"/>
  <c r="G20" i="7"/>
  <c r="F20" i="7"/>
  <c r="E20" i="7"/>
  <c r="D20" i="7"/>
  <c r="C20" i="7"/>
  <c r="B20" i="7"/>
  <c r="A20" i="7"/>
  <c r="AP19" i="7"/>
  <c r="V19" i="7"/>
  <c r="AJ19" i="7"/>
  <c r="W19" i="7"/>
  <c r="AK19" i="7"/>
  <c r="AN19" i="7"/>
  <c r="AO19" i="7"/>
  <c r="Y19" i="7"/>
  <c r="AM19" i="7"/>
  <c r="X19" i="7"/>
  <c r="AL19" i="7"/>
  <c r="L19" i="7"/>
  <c r="AI19" i="7"/>
  <c r="AD19" i="7"/>
  <c r="AC19" i="7"/>
  <c r="AB19" i="7"/>
  <c r="AA19" i="7"/>
  <c r="Z19" i="7"/>
  <c r="U19" i="7"/>
  <c r="T19" i="7"/>
  <c r="S19" i="7"/>
  <c r="R19" i="7"/>
  <c r="Q19" i="7"/>
  <c r="P19" i="7"/>
  <c r="O19" i="7"/>
  <c r="N19" i="7"/>
  <c r="M19" i="7"/>
  <c r="K19" i="7"/>
  <c r="J19" i="7"/>
  <c r="I19" i="7"/>
  <c r="H19" i="7"/>
  <c r="G19" i="7"/>
  <c r="F19" i="7"/>
  <c r="E19" i="7"/>
  <c r="D19" i="7"/>
  <c r="C19" i="7"/>
  <c r="B19" i="7"/>
  <c r="A19" i="7"/>
  <c r="V18" i="7"/>
  <c r="AJ18" i="7"/>
  <c r="W18" i="7"/>
  <c r="AK18" i="7"/>
  <c r="AN18" i="7"/>
  <c r="AO18" i="7"/>
  <c r="Y18" i="7"/>
  <c r="AM18" i="7"/>
  <c r="X18" i="7"/>
  <c r="AL18" i="7"/>
  <c r="L18" i="7"/>
  <c r="AI18" i="7"/>
  <c r="AD18" i="7"/>
  <c r="AC18" i="7"/>
  <c r="AB18" i="7"/>
  <c r="AA18" i="7"/>
  <c r="Z18" i="7"/>
  <c r="U18" i="7"/>
  <c r="T18" i="7"/>
  <c r="S18" i="7"/>
  <c r="R18" i="7"/>
  <c r="Q18" i="7"/>
  <c r="P18" i="7"/>
  <c r="O18" i="7"/>
  <c r="N18" i="7"/>
  <c r="M18" i="7"/>
  <c r="K18" i="7"/>
  <c r="J18" i="7"/>
  <c r="I18" i="7"/>
  <c r="H18" i="7"/>
  <c r="G18" i="7"/>
  <c r="F18" i="7"/>
  <c r="E18" i="7"/>
  <c r="D18" i="7"/>
  <c r="C18" i="7"/>
  <c r="B18" i="7"/>
  <c r="A18" i="7"/>
  <c r="AP17" i="7"/>
  <c r="V17" i="7"/>
  <c r="AJ17" i="7"/>
  <c r="W17" i="7"/>
  <c r="AK17" i="7"/>
  <c r="AN17" i="7"/>
  <c r="AO17" i="7"/>
  <c r="Y17" i="7"/>
  <c r="AM17" i="7"/>
  <c r="X17" i="7"/>
  <c r="AL17" i="7"/>
  <c r="L17" i="7"/>
  <c r="AI17" i="7"/>
  <c r="AD17" i="7"/>
  <c r="AC17" i="7"/>
  <c r="AB17" i="7"/>
  <c r="AA17" i="7"/>
  <c r="Z17" i="7"/>
  <c r="U17" i="7"/>
  <c r="T17" i="7"/>
  <c r="S17" i="7"/>
  <c r="R17" i="7"/>
  <c r="Q17" i="7"/>
  <c r="P17" i="7"/>
  <c r="O17" i="7"/>
  <c r="N17" i="7"/>
  <c r="M17" i="7"/>
  <c r="K17" i="7"/>
  <c r="J17" i="7"/>
  <c r="I17" i="7"/>
  <c r="H17" i="7"/>
  <c r="G17" i="7"/>
  <c r="F17" i="7"/>
  <c r="E17" i="7"/>
  <c r="D17" i="7"/>
  <c r="C17" i="7"/>
  <c r="B17" i="7"/>
  <c r="A17" i="7"/>
  <c r="AP16" i="7"/>
  <c r="V16" i="7"/>
  <c r="AJ16" i="7"/>
  <c r="W16" i="7"/>
  <c r="AK16" i="7"/>
  <c r="AN16" i="7"/>
  <c r="AO16" i="7"/>
  <c r="Y16" i="7"/>
  <c r="AM16" i="7"/>
  <c r="X16" i="7"/>
  <c r="AL16" i="7"/>
  <c r="L16" i="7"/>
  <c r="AI16" i="7"/>
  <c r="AD16" i="7"/>
  <c r="AC16" i="7"/>
  <c r="AB16" i="7"/>
  <c r="AA16" i="7"/>
  <c r="Z16" i="7"/>
  <c r="U16" i="7"/>
  <c r="T16" i="7"/>
  <c r="S16" i="7"/>
  <c r="R16" i="7"/>
  <c r="Q16" i="7"/>
  <c r="P16" i="7"/>
  <c r="O16" i="7"/>
  <c r="N16" i="7"/>
  <c r="M16" i="7"/>
  <c r="K16" i="7"/>
  <c r="J16" i="7"/>
  <c r="I16" i="7"/>
  <c r="H16" i="7"/>
  <c r="G16" i="7"/>
  <c r="F16" i="7"/>
  <c r="E16" i="7"/>
  <c r="D16" i="7"/>
  <c r="C16" i="7"/>
  <c r="B16" i="7"/>
  <c r="A16" i="7"/>
  <c r="AP15" i="7"/>
  <c r="V15" i="7"/>
  <c r="AJ15" i="7"/>
  <c r="W15" i="7"/>
  <c r="AK15" i="7"/>
  <c r="AN15" i="7"/>
  <c r="AO15" i="7"/>
  <c r="Y15" i="7"/>
  <c r="AM15" i="7"/>
  <c r="X15" i="7"/>
  <c r="AL15" i="7"/>
  <c r="L15" i="7"/>
  <c r="AI15" i="7"/>
  <c r="AD15" i="7"/>
  <c r="AC15" i="7"/>
  <c r="AB15" i="7"/>
  <c r="AA15" i="7"/>
  <c r="Z15" i="7"/>
  <c r="U15" i="7"/>
  <c r="T15" i="7"/>
  <c r="S15" i="7"/>
  <c r="R15" i="7"/>
  <c r="Q15" i="7"/>
  <c r="P15" i="7"/>
  <c r="O15" i="7"/>
  <c r="N15" i="7"/>
  <c r="M15" i="7"/>
  <c r="K15" i="7"/>
  <c r="J15" i="7"/>
  <c r="I15" i="7"/>
  <c r="H15" i="7"/>
  <c r="G15" i="7"/>
  <c r="F15" i="7"/>
  <c r="E15" i="7"/>
  <c r="D15" i="7"/>
  <c r="C15" i="7"/>
  <c r="B15" i="7"/>
  <c r="A15" i="7"/>
  <c r="AP14" i="7"/>
  <c r="V14" i="7"/>
  <c r="AJ14" i="7"/>
  <c r="W14" i="7"/>
  <c r="AK14" i="7"/>
  <c r="AN14" i="7"/>
  <c r="AO14" i="7"/>
  <c r="Y14" i="7"/>
  <c r="AM14" i="7"/>
  <c r="X14" i="7"/>
  <c r="AL14" i="7"/>
  <c r="L14" i="7"/>
  <c r="AI14" i="7"/>
  <c r="AD14" i="7"/>
  <c r="AC14" i="7"/>
  <c r="AB14" i="7"/>
  <c r="AA14" i="7"/>
  <c r="Z14" i="7"/>
  <c r="U14" i="7"/>
  <c r="T14" i="7"/>
  <c r="S14" i="7"/>
  <c r="R14" i="7"/>
  <c r="Q14" i="7"/>
  <c r="P14" i="7"/>
  <c r="O14" i="7"/>
  <c r="N14" i="7"/>
  <c r="M14" i="7"/>
  <c r="K14" i="7"/>
  <c r="J14" i="7"/>
  <c r="I14" i="7"/>
  <c r="H14" i="7"/>
  <c r="G14" i="7"/>
  <c r="F14" i="7"/>
  <c r="E14" i="7"/>
  <c r="D14" i="7"/>
  <c r="C14" i="7"/>
  <c r="B14" i="7"/>
  <c r="A14" i="7"/>
  <c r="AP13" i="7"/>
  <c r="V13" i="7"/>
  <c r="AJ13" i="7"/>
  <c r="W13" i="7"/>
  <c r="AK13" i="7"/>
  <c r="AN13" i="7"/>
  <c r="AO13" i="7"/>
  <c r="Y13" i="7"/>
  <c r="AM13" i="7"/>
  <c r="X13" i="7"/>
  <c r="AL13" i="7"/>
  <c r="L13" i="7"/>
  <c r="AI13" i="7"/>
  <c r="AD13" i="7"/>
  <c r="AC13" i="7"/>
  <c r="AB13" i="7"/>
  <c r="AA13" i="7"/>
  <c r="Z13" i="7"/>
  <c r="U13" i="7"/>
  <c r="T13" i="7"/>
  <c r="S13" i="7"/>
  <c r="R13" i="7"/>
  <c r="Q13" i="7"/>
  <c r="P13" i="7"/>
  <c r="O13" i="7"/>
  <c r="N13" i="7"/>
  <c r="M13" i="7"/>
  <c r="K13" i="7"/>
  <c r="J13" i="7"/>
  <c r="I13" i="7"/>
  <c r="H13" i="7"/>
  <c r="G13" i="7"/>
  <c r="F13" i="7"/>
  <c r="E13" i="7"/>
  <c r="D13" i="7"/>
  <c r="C13" i="7"/>
  <c r="B13" i="7"/>
  <c r="A13" i="7"/>
  <c r="AP12" i="7"/>
  <c r="V12" i="7"/>
  <c r="AJ12" i="7"/>
  <c r="W12" i="7"/>
  <c r="AK12" i="7"/>
  <c r="AN12" i="7"/>
  <c r="AO12" i="7"/>
  <c r="Y12" i="7"/>
  <c r="AM12" i="7"/>
  <c r="X12" i="7"/>
  <c r="AL12" i="7"/>
  <c r="L12" i="7"/>
  <c r="AI12" i="7"/>
  <c r="AD12" i="7"/>
  <c r="AC12" i="7"/>
  <c r="AB12" i="7"/>
  <c r="AA12" i="7"/>
  <c r="Z12" i="7"/>
  <c r="U12" i="7"/>
  <c r="T12" i="7"/>
  <c r="S12" i="7"/>
  <c r="R12" i="7"/>
  <c r="Q12" i="7"/>
  <c r="P12" i="7"/>
  <c r="O12" i="7"/>
  <c r="N12" i="7"/>
  <c r="M12" i="7"/>
  <c r="K12" i="7"/>
  <c r="J12" i="7"/>
  <c r="I12" i="7"/>
  <c r="H12" i="7"/>
  <c r="G12" i="7"/>
  <c r="F12" i="7"/>
  <c r="E12" i="7"/>
  <c r="D12" i="7"/>
  <c r="C12" i="7"/>
  <c r="B12" i="7"/>
  <c r="A12" i="7"/>
  <c r="AP11" i="7"/>
  <c r="V11" i="7"/>
  <c r="AJ11" i="7"/>
  <c r="W11" i="7"/>
  <c r="AK11" i="7"/>
  <c r="AN11" i="7"/>
  <c r="AO11" i="7"/>
  <c r="Y11" i="7"/>
  <c r="AM11" i="7"/>
  <c r="X11" i="7"/>
  <c r="AL11" i="7"/>
  <c r="L11" i="7"/>
  <c r="AI11" i="7"/>
  <c r="AD11" i="7"/>
  <c r="AC11" i="7"/>
  <c r="AB11" i="7"/>
  <c r="AA11" i="7"/>
  <c r="Z11" i="7"/>
  <c r="U11" i="7"/>
  <c r="T11" i="7"/>
  <c r="S11" i="7"/>
  <c r="R11" i="7"/>
  <c r="Q11" i="7"/>
  <c r="P11" i="7"/>
  <c r="O11" i="7"/>
  <c r="N11" i="7"/>
  <c r="M11" i="7"/>
  <c r="K11" i="7"/>
  <c r="J11" i="7"/>
  <c r="I11" i="7"/>
  <c r="H11" i="7"/>
  <c r="G11" i="7"/>
  <c r="F11" i="7"/>
  <c r="E11" i="7"/>
  <c r="D11" i="7"/>
  <c r="C11" i="7"/>
  <c r="B11" i="7"/>
  <c r="A11" i="7"/>
  <c r="AP10" i="7"/>
  <c r="V10" i="7"/>
  <c r="AJ10" i="7"/>
  <c r="W10" i="7"/>
  <c r="AK10" i="7"/>
  <c r="AN10" i="7"/>
  <c r="AO10" i="7"/>
  <c r="Y10" i="7"/>
  <c r="AM10" i="7"/>
  <c r="X10" i="7"/>
  <c r="AL10" i="7"/>
  <c r="L10" i="7"/>
  <c r="AI10" i="7"/>
  <c r="AD10" i="7"/>
  <c r="AC10" i="7"/>
  <c r="AB10" i="7"/>
  <c r="AA10" i="7"/>
  <c r="Z10" i="7"/>
  <c r="U10" i="7"/>
  <c r="T10" i="7"/>
  <c r="S10" i="7"/>
  <c r="R10" i="7"/>
  <c r="Q10" i="7"/>
  <c r="P10" i="7"/>
  <c r="O10" i="7"/>
  <c r="N10" i="7"/>
  <c r="M10" i="7"/>
  <c r="K10" i="7"/>
  <c r="J10" i="7"/>
  <c r="I10" i="7"/>
  <c r="H10" i="7"/>
  <c r="G10" i="7"/>
  <c r="F10" i="7"/>
  <c r="E10" i="7"/>
  <c r="D10" i="7"/>
  <c r="C10" i="7"/>
  <c r="B10" i="7"/>
  <c r="A10" i="7"/>
  <c r="AP9" i="7"/>
  <c r="V9" i="7"/>
  <c r="AJ9" i="7"/>
  <c r="W9" i="7"/>
  <c r="AK9" i="7"/>
  <c r="AN9" i="7"/>
  <c r="AO9" i="7"/>
  <c r="Y9" i="7"/>
  <c r="AM9" i="7"/>
  <c r="X9" i="7"/>
  <c r="AL9" i="7"/>
  <c r="L9" i="7"/>
  <c r="AI9" i="7"/>
  <c r="AD9" i="7"/>
  <c r="AC9" i="7"/>
  <c r="AB9" i="7"/>
  <c r="AA9" i="7"/>
  <c r="Z9" i="7"/>
  <c r="U9" i="7"/>
  <c r="T9" i="7"/>
  <c r="S9" i="7"/>
  <c r="R9" i="7"/>
  <c r="Q9" i="7"/>
  <c r="P9" i="7"/>
  <c r="O9" i="7"/>
  <c r="N9" i="7"/>
  <c r="M9" i="7"/>
  <c r="K9" i="7"/>
  <c r="J9" i="7"/>
  <c r="I9" i="7"/>
  <c r="H9" i="7"/>
  <c r="G9" i="7"/>
  <c r="F9" i="7"/>
  <c r="E9" i="7"/>
  <c r="D9" i="7"/>
  <c r="C9" i="7"/>
  <c r="B9" i="7"/>
  <c r="A9" i="7"/>
  <c r="AP8" i="7"/>
  <c r="V8" i="7"/>
  <c r="W8" i="7"/>
  <c r="AK8" i="7"/>
  <c r="AN8" i="7"/>
  <c r="AO8" i="7"/>
  <c r="Y8" i="7"/>
  <c r="AM8" i="7"/>
  <c r="X8" i="7"/>
  <c r="AL8" i="7"/>
  <c r="L8" i="7"/>
  <c r="AI8" i="7"/>
  <c r="AD8" i="7"/>
  <c r="AC8" i="7"/>
  <c r="AB8" i="7"/>
  <c r="AA8" i="7"/>
  <c r="Z8" i="7"/>
  <c r="U8" i="7"/>
  <c r="T8" i="7"/>
  <c r="S8" i="7"/>
  <c r="R8" i="7"/>
  <c r="Q8" i="7"/>
  <c r="P8" i="7"/>
  <c r="O8" i="7"/>
  <c r="N8" i="7"/>
  <c r="M8" i="7"/>
  <c r="K8" i="7"/>
  <c r="J8" i="7"/>
  <c r="I8" i="7"/>
  <c r="H8" i="7"/>
  <c r="G8" i="7"/>
  <c r="F8" i="7"/>
  <c r="E8" i="7"/>
  <c r="D8" i="7"/>
  <c r="C8" i="7"/>
  <c r="B8" i="7"/>
  <c r="A8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AI6" i="7"/>
  <c r="AI4" i="7"/>
  <c r="AI3" i="7"/>
  <c r="AI19" i="4"/>
  <c r="AJ19" i="4"/>
  <c r="AI20" i="4"/>
  <c r="AJ20" i="4"/>
  <c r="AI21" i="4"/>
  <c r="AJ21" i="4"/>
  <c r="AI22" i="4"/>
  <c r="AJ22" i="4"/>
  <c r="AI23" i="4"/>
  <c r="AJ23" i="4"/>
  <c r="AI24" i="4"/>
  <c r="AJ24" i="4"/>
  <c r="AI25" i="4"/>
  <c r="AJ25" i="4"/>
  <c r="AI26" i="4"/>
  <c r="AJ26" i="4"/>
  <c r="AI27" i="4"/>
  <c r="AJ27" i="4"/>
  <c r="AI28" i="4"/>
  <c r="AJ28" i="4"/>
  <c r="AI29" i="4"/>
  <c r="AJ29" i="4"/>
  <c r="AI30" i="4"/>
  <c r="AJ30" i="4"/>
  <c r="AI31" i="4"/>
  <c r="AJ31" i="4"/>
  <c r="AI32" i="4"/>
  <c r="AJ32" i="4"/>
  <c r="AI33" i="4"/>
  <c r="AJ33" i="4"/>
  <c r="AI34" i="4"/>
  <c r="AJ34" i="4"/>
  <c r="AI35" i="4"/>
  <c r="AJ35" i="4"/>
  <c r="AI36" i="4"/>
  <c r="AJ36" i="4"/>
  <c r="AI37" i="4"/>
  <c r="AJ37" i="4"/>
  <c r="AI38" i="4"/>
  <c r="AJ38" i="4"/>
  <c r="AI39" i="4"/>
  <c r="AJ39" i="4"/>
  <c r="AI40" i="4"/>
  <c r="AJ40" i="4"/>
  <c r="AI41" i="4"/>
  <c r="AJ41" i="4"/>
  <c r="AI42" i="4"/>
  <c r="AJ42" i="4"/>
  <c r="AI43" i="4"/>
  <c r="AJ43" i="4"/>
  <c r="AI44" i="4"/>
  <c r="AJ44" i="4"/>
  <c r="AI45" i="4"/>
  <c r="AJ45" i="4"/>
  <c r="AI46" i="4"/>
  <c r="AJ46" i="4"/>
  <c r="AI47" i="4"/>
  <c r="AJ47" i="4"/>
  <c r="AI48" i="4"/>
  <c r="AJ48" i="4"/>
  <c r="AI50" i="4"/>
  <c r="AJ50" i="4"/>
  <c r="AI51" i="4"/>
  <c r="AJ51" i="4"/>
  <c r="AR126" i="6"/>
  <c r="AR125" i="6"/>
  <c r="AR124" i="6"/>
  <c r="AR123" i="6"/>
  <c r="AR122" i="6"/>
  <c r="AR121" i="6"/>
  <c r="AR120" i="6"/>
  <c r="AR119" i="6"/>
  <c r="AR118" i="6"/>
  <c r="AR117" i="6"/>
  <c r="AR116" i="6"/>
  <c r="AR115" i="6"/>
  <c r="AR114" i="6"/>
  <c r="AR113" i="6"/>
  <c r="AR112" i="6"/>
  <c r="AR111" i="6"/>
  <c r="AR110" i="6"/>
  <c r="AR109" i="6"/>
  <c r="AR108" i="6"/>
  <c r="AR107" i="6"/>
  <c r="AR106" i="6"/>
  <c r="AD102" i="6"/>
  <c r="AC102" i="6"/>
  <c r="AB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C102" i="6"/>
  <c r="B102" i="6"/>
  <c r="A102" i="6"/>
  <c r="AD101" i="6"/>
  <c r="AC101" i="6"/>
  <c r="AB101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C101" i="6"/>
  <c r="B101" i="6"/>
  <c r="A101" i="6"/>
  <c r="AD100" i="6"/>
  <c r="AC100" i="6"/>
  <c r="AB100" i="6"/>
  <c r="AA100" i="6"/>
  <c r="Z100" i="6"/>
  <c r="Y100" i="6"/>
  <c r="X100" i="6"/>
  <c r="W100" i="6"/>
  <c r="V100" i="6"/>
  <c r="U100" i="6"/>
  <c r="T100" i="6"/>
  <c r="S100" i="6"/>
  <c r="R100" i="6"/>
  <c r="Q100" i="6"/>
  <c r="P100" i="6"/>
  <c r="O100" i="6"/>
  <c r="N100" i="6"/>
  <c r="M100" i="6"/>
  <c r="L100" i="6"/>
  <c r="K100" i="6"/>
  <c r="J100" i="6"/>
  <c r="I100" i="6"/>
  <c r="H100" i="6"/>
  <c r="G100" i="6"/>
  <c r="F100" i="6"/>
  <c r="E100" i="6"/>
  <c r="D100" i="6"/>
  <c r="C100" i="6"/>
  <c r="B100" i="6"/>
  <c r="A100" i="6"/>
  <c r="AD99" i="6"/>
  <c r="AC99" i="6"/>
  <c r="AB99" i="6"/>
  <c r="AA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C99" i="6"/>
  <c r="B99" i="6"/>
  <c r="A99" i="6"/>
  <c r="AD98" i="6"/>
  <c r="AC98" i="6"/>
  <c r="AB98" i="6"/>
  <c r="AA98" i="6"/>
  <c r="Z98" i="6"/>
  <c r="Y98" i="6"/>
  <c r="X98" i="6"/>
  <c r="W98" i="6"/>
  <c r="V98" i="6"/>
  <c r="U98" i="6"/>
  <c r="T98" i="6"/>
  <c r="S98" i="6"/>
  <c r="R98" i="6"/>
  <c r="Q98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C98" i="6"/>
  <c r="B98" i="6"/>
  <c r="A98" i="6"/>
  <c r="AD97" i="6"/>
  <c r="AC97" i="6"/>
  <c r="AB97" i="6"/>
  <c r="AA97" i="6"/>
  <c r="Z97" i="6"/>
  <c r="Y97" i="6"/>
  <c r="X97" i="6"/>
  <c r="W97" i="6"/>
  <c r="V97" i="6"/>
  <c r="U97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C97" i="6"/>
  <c r="B97" i="6"/>
  <c r="A97" i="6"/>
  <c r="AD96" i="6"/>
  <c r="AC96" i="6"/>
  <c r="AB96" i="6"/>
  <c r="AA96" i="6"/>
  <c r="Z96" i="6"/>
  <c r="Y96" i="6"/>
  <c r="X96" i="6"/>
  <c r="W96" i="6"/>
  <c r="V96" i="6"/>
  <c r="U96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C96" i="6"/>
  <c r="B96" i="6"/>
  <c r="A96" i="6"/>
  <c r="AD95" i="6"/>
  <c r="AC95" i="6"/>
  <c r="AB95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B95" i="6"/>
  <c r="A95" i="6"/>
  <c r="AP90" i="6"/>
  <c r="V90" i="6"/>
  <c r="AJ90" i="6"/>
  <c r="W90" i="6"/>
  <c r="AK90" i="6"/>
  <c r="AN90" i="6"/>
  <c r="AO90" i="6"/>
  <c r="Y90" i="6"/>
  <c r="AM90" i="6"/>
  <c r="X90" i="6"/>
  <c r="AL90" i="6"/>
  <c r="L90" i="6"/>
  <c r="AI90" i="6"/>
  <c r="AD90" i="6"/>
  <c r="AC90" i="6"/>
  <c r="AB90" i="6"/>
  <c r="AA90" i="6"/>
  <c r="Z90" i="6"/>
  <c r="U90" i="6"/>
  <c r="T90" i="6"/>
  <c r="S90" i="6"/>
  <c r="R90" i="6"/>
  <c r="Q90" i="6"/>
  <c r="P90" i="6"/>
  <c r="O90" i="6"/>
  <c r="N90" i="6"/>
  <c r="M90" i="6"/>
  <c r="K90" i="6"/>
  <c r="J90" i="6"/>
  <c r="I90" i="6"/>
  <c r="H90" i="6"/>
  <c r="G90" i="6"/>
  <c r="F90" i="6"/>
  <c r="E90" i="6"/>
  <c r="D90" i="6"/>
  <c r="C90" i="6"/>
  <c r="B90" i="6"/>
  <c r="A90" i="6"/>
  <c r="AP89" i="6"/>
  <c r="V89" i="6"/>
  <c r="AJ89" i="6"/>
  <c r="W89" i="6"/>
  <c r="AK89" i="6"/>
  <c r="AN89" i="6"/>
  <c r="AO89" i="6"/>
  <c r="Y89" i="6"/>
  <c r="AM89" i="6"/>
  <c r="X89" i="6"/>
  <c r="AL89" i="6"/>
  <c r="L89" i="6"/>
  <c r="AI89" i="6"/>
  <c r="AD89" i="6"/>
  <c r="AC89" i="6"/>
  <c r="AB89" i="6"/>
  <c r="AA89" i="6"/>
  <c r="Z89" i="6"/>
  <c r="U89" i="6"/>
  <c r="T89" i="6"/>
  <c r="S89" i="6"/>
  <c r="R89" i="6"/>
  <c r="Q89" i="6"/>
  <c r="P89" i="6"/>
  <c r="O89" i="6"/>
  <c r="N89" i="6"/>
  <c r="M89" i="6"/>
  <c r="K89" i="6"/>
  <c r="J89" i="6"/>
  <c r="I89" i="6"/>
  <c r="H89" i="6"/>
  <c r="G89" i="6"/>
  <c r="F89" i="6"/>
  <c r="E89" i="6"/>
  <c r="D89" i="6"/>
  <c r="C89" i="6"/>
  <c r="B89" i="6"/>
  <c r="A89" i="6"/>
  <c r="AP88" i="6"/>
  <c r="V88" i="6"/>
  <c r="AJ88" i="6"/>
  <c r="W88" i="6"/>
  <c r="AK88" i="6"/>
  <c r="AN88" i="6"/>
  <c r="AO88" i="6"/>
  <c r="Y88" i="6"/>
  <c r="AM88" i="6"/>
  <c r="X88" i="6"/>
  <c r="AL88" i="6"/>
  <c r="L88" i="6"/>
  <c r="AI88" i="6"/>
  <c r="AD88" i="6"/>
  <c r="AC88" i="6"/>
  <c r="AB88" i="6"/>
  <c r="AA88" i="6"/>
  <c r="Z88" i="6"/>
  <c r="U88" i="6"/>
  <c r="T88" i="6"/>
  <c r="S88" i="6"/>
  <c r="R88" i="6"/>
  <c r="Q88" i="6"/>
  <c r="P88" i="6"/>
  <c r="O88" i="6"/>
  <c r="N88" i="6"/>
  <c r="M88" i="6"/>
  <c r="K88" i="6"/>
  <c r="J88" i="6"/>
  <c r="I88" i="6"/>
  <c r="H88" i="6"/>
  <c r="G88" i="6"/>
  <c r="F88" i="6"/>
  <c r="E88" i="6"/>
  <c r="D88" i="6"/>
  <c r="C88" i="6"/>
  <c r="B88" i="6"/>
  <c r="A88" i="6"/>
  <c r="AP87" i="6"/>
  <c r="V87" i="6"/>
  <c r="AJ87" i="6"/>
  <c r="W87" i="6"/>
  <c r="AK87" i="6"/>
  <c r="AN87" i="6"/>
  <c r="AO87" i="6"/>
  <c r="Y87" i="6"/>
  <c r="AM87" i="6"/>
  <c r="X87" i="6"/>
  <c r="AL87" i="6"/>
  <c r="L87" i="6"/>
  <c r="AI87" i="6"/>
  <c r="AD87" i="6"/>
  <c r="AC87" i="6"/>
  <c r="AB87" i="6"/>
  <c r="AA87" i="6"/>
  <c r="Z87" i="6"/>
  <c r="U87" i="6"/>
  <c r="T87" i="6"/>
  <c r="S87" i="6"/>
  <c r="R87" i="6"/>
  <c r="Q87" i="6"/>
  <c r="P87" i="6"/>
  <c r="O87" i="6"/>
  <c r="N87" i="6"/>
  <c r="M87" i="6"/>
  <c r="K87" i="6"/>
  <c r="J87" i="6"/>
  <c r="I87" i="6"/>
  <c r="H87" i="6"/>
  <c r="G87" i="6"/>
  <c r="F87" i="6"/>
  <c r="E87" i="6"/>
  <c r="D87" i="6"/>
  <c r="C87" i="6"/>
  <c r="B87" i="6"/>
  <c r="A87" i="6"/>
  <c r="AP86" i="6"/>
  <c r="V86" i="6"/>
  <c r="AJ86" i="6"/>
  <c r="W86" i="6"/>
  <c r="AK86" i="6"/>
  <c r="AN86" i="6"/>
  <c r="AO86" i="6"/>
  <c r="Y86" i="6"/>
  <c r="AM86" i="6"/>
  <c r="X86" i="6"/>
  <c r="AL86" i="6"/>
  <c r="L86" i="6"/>
  <c r="AI86" i="6"/>
  <c r="AD86" i="6"/>
  <c r="AC86" i="6"/>
  <c r="AB86" i="6"/>
  <c r="AA86" i="6"/>
  <c r="Z86" i="6"/>
  <c r="U86" i="6"/>
  <c r="T86" i="6"/>
  <c r="S86" i="6"/>
  <c r="R86" i="6"/>
  <c r="Q86" i="6"/>
  <c r="P86" i="6"/>
  <c r="O86" i="6"/>
  <c r="N86" i="6"/>
  <c r="M86" i="6"/>
  <c r="K86" i="6"/>
  <c r="J86" i="6"/>
  <c r="I86" i="6"/>
  <c r="H86" i="6"/>
  <c r="G86" i="6"/>
  <c r="F86" i="6"/>
  <c r="E86" i="6"/>
  <c r="D86" i="6"/>
  <c r="C86" i="6"/>
  <c r="B86" i="6"/>
  <c r="A86" i="6"/>
  <c r="AP85" i="6"/>
  <c r="V85" i="6"/>
  <c r="AJ85" i="6"/>
  <c r="W85" i="6"/>
  <c r="AK85" i="6"/>
  <c r="AN85" i="6"/>
  <c r="AO85" i="6"/>
  <c r="Y85" i="6"/>
  <c r="AM85" i="6"/>
  <c r="X85" i="6"/>
  <c r="AL85" i="6"/>
  <c r="L85" i="6"/>
  <c r="AI85" i="6"/>
  <c r="AD85" i="6"/>
  <c r="AC85" i="6"/>
  <c r="AB85" i="6"/>
  <c r="AA85" i="6"/>
  <c r="Z85" i="6"/>
  <c r="U85" i="6"/>
  <c r="T85" i="6"/>
  <c r="S85" i="6"/>
  <c r="R85" i="6"/>
  <c r="Q85" i="6"/>
  <c r="P85" i="6"/>
  <c r="O85" i="6"/>
  <c r="N85" i="6"/>
  <c r="M85" i="6"/>
  <c r="K85" i="6"/>
  <c r="J85" i="6"/>
  <c r="I85" i="6"/>
  <c r="H85" i="6"/>
  <c r="G85" i="6"/>
  <c r="F85" i="6"/>
  <c r="E85" i="6"/>
  <c r="D85" i="6"/>
  <c r="C85" i="6"/>
  <c r="B85" i="6"/>
  <c r="A85" i="6"/>
  <c r="AP84" i="6"/>
  <c r="V84" i="6"/>
  <c r="AJ84" i="6"/>
  <c r="W84" i="6"/>
  <c r="AK84" i="6"/>
  <c r="AN84" i="6"/>
  <c r="AO84" i="6"/>
  <c r="Y84" i="6"/>
  <c r="AM84" i="6"/>
  <c r="X84" i="6"/>
  <c r="AL84" i="6"/>
  <c r="L84" i="6"/>
  <c r="AI84" i="6"/>
  <c r="AD84" i="6"/>
  <c r="AC84" i="6"/>
  <c r="AB84" i="6"/>
  <c r="AA84" i="6"/>
  <c r="Z84" i="6"/>
  <c r="U84" i="6"/>
  <c r="T84" i="6"/>
  <c r="S84" i="6"/>
  <c r="R84" i="6"/>
  <c r="Q84" i="6"/>
  <c r="P84" i="6"/>
  <c r="O84" i="6"/>
  <c r="N84" i="6"/>
  <c r="M84" i="6"/>
  <c r="K84" i="6"/>
  <c r="J84" i="6"/>
  <c r="I84" i="6"/>
  <c r="H84" i="6"/>
  <c r="G84" i="6"/>
  <c r="F84" i="6"/>
  <c r="E84" i="6"/>
  <c r="D84" i="6"/>
  <c r="C84" i="6"/>
  <c r="B84" i="6"/>
  <c r="A84" i="6"/>
  <c r="AP83" i="6"/>
  <c r="V83" i="6"/>
  <c r="AJ83" i="6"/>
  <c r="W83" i="6"/>
  <c r="AK83" i="6"/>
  <c r="AN83" i="6"/>
  <c r="AO83" i="6"/>
  <c r="Y83" i="6"/>
  <c r="AM83" i="6"/>
  <c r="X83" i="6"/>
  <c r="AL83" i="6"/>
  <c r="L83" i="6"/>
  <c r="AI83" i="6"/>
  <c r="AD83" i="6"/>
  <c r="AC83" i="6"/>
  <c r="AB83" i="6"/>
  <c r="AA83" i="6"/>
  <c r="Z83" i="6"/>
  <c r="U83" i="6"/>
  <c r="T83" i="6"/>
  <c r="S83" i="6"/>
  <c r="R83" i="6"/>
  <c r="Q83" i="6"/>
  <c r="P83" i="6"/>
  <c r="O83" i="6"/>
  <c r="N83" i="6"/>
  <c r="M83" i="6"/>
  <c r="K83" i="6"/>
  <c r="J83" i="6"/>
  <c r="I83" i="6"/>
  <c r="H83" i="6"/>
  <c r="G83" i="6"/>
  <c r="F83" i="6"/>
  <c r="E83" i="6"/>
  <c r="D83" i="6"/>
  <c r="C83" i="6"/>
  <c r="B83" i="6"/>
  <c r="A83" i="6"/>
  <c r="AP82" i="6"/>
  <c r="V82" i="6"/>
  <c r="AJ82" i="6"/>
  <c r="W82" i="6"/>
  <c r="AK82" i="6"/>
  <c r="AN82" i="6"/>
  <c r="AO82" i="6"/>
  <c r="Y82" i="6"/>
  <c r="AM82" i="6"/>
  <c r="X82" i="6"/>
  <c r="AL82" i="6"/>
  <c r="L82" i="6"/>
  <c r="AI82" i="6"/>
  <c r="AD82" i="6"/>
  <c r="AC82" i="6"/>
  <c r="AB82" i="6"/>
  <c r="AA82" i="6"/>
  <c r="Z82" i="6"/>
  <c r="U82" i="6"/>
  <c r="T82" i="6"/>
  <c r="S82" i="6"/>
  <c r="R82" i="6"/>
  <c r="Q82" i="6"/>
  <c r="P82" i="6"/>
  <c r="O82" i="6"/>
  <c r="N82" i="6"/>
  <c r="M82" i="6"/>
  <c r="K82" i="6"/>
  <c r="J82" i="6"/>
  <c r="I82" i="6"/>
  <c r="H82" i="6"/>
  <c r="G82" i="6"/>
  <c r="F82" i="6"/>
  <c r="E82" i="6"/>
  <c r="D82" i="6"/>
  <c r="C82" i="6"/>
  <c r="B82" i="6"/>
  <c r="A82" i="6"/>
  <c r="AP81" i="6"/>
  <c r="V81" i="6"/>
  <c r="AJ81" i="6"/>
  <c r="W81" i="6"/>
  <c r="AK81" i="6"/>
  <c r="AN81" i="6"/>
  <c r="AO81" i="6"/>
  <c r="Y81" i="6"/>
  <c r="AM81" i="6"/>
  <c r="X81" i="6"/>
  <c r="AL81" i="6"/>
  <c r="L81" i="6"/>
  <c r="AI81" i="6"/>
  <c r="AD81" i="6"/>
  <c r="AC81" i="6"/>
  <c r="AB81" i="6"/>
  <c r="AA81" i="6"/>
  <c r="Z81" i="6"/>
  <c r="U81" i="6"/>
  <c r="T81" i="6"/>
  <c r="S81" i="6"/>
  <c r="R81" i="6"/>
  <c r="Q81" i="6"/>
  <c r="P81" i="6"/>
  <c r="O81" i="6"/>
  <c r="N81" i="6"/>
  <c r="M81" i="6"/>
  <c r="K81" i="6"/>
  <c r="J81" i="6"/>
  <c r="I81" i="6"/>
  <c r="H81" i="6"/>
  <c r="G81" i="6"/>
  <c r="F81" i="6"/>
  <c r="E81" i="6"/>
  <c r="D81" i="6"/>
  <c r="C81" i="6"/>
  <c r="B81" i="6"/>
  <c r="A81" i="6"/>
  <c r="AP80" i="6"/>
  <c r="V80" i="6"/>
  <c r="AJ80" i="6"/>
  <c r="W80" i="6"/>
  <c r="AK80" i="6"/>
  <c r="AN80" i="6"/>
  <c r="AO80" i="6"/>
  <c r="Y80" i="6"/>
  <c r="AM80" i="6"/>
  <c r="X80" i="6"/>
  <c r="AL80" i="6"/>
  <c r="L80" i="6"/>
  <c r="AI80" i="6"/>
  <c r="AD80" i="6"/>
  <c r="AC80" i="6"/>
  <c r="AB80" i="6"/>
  <c r="AA80" i="6"/>
  <c r="Z80" i="6"/>
  <c r="U80" i="6"/>
  <c r="T80" i="6"/>
  <c r="S80" i="6"/>
  <c r="R80" i="6"/>
  <c r="Q80" i="6"/>
  <c r="P80" i="6"/>
  <c r="O80" i="6"/>
  <c r="N80" i="6"/>
  <c r="M80" i="6"/>
  <c r="K80" i="6"/>
  <c r="J80" i="6"/>
  <c r="I80" i="6"/>
  <c r="H80" i="6"/>
  <c r="G80" i="6"/>
  <c r="F80" i="6"/>
  <c r="E80" i="6"/>
  <c r="D80" i="6"/>
  <c r="C80" i="6"/>
  <c r="B80" i="6"/>
  <c r="A80" i="6"/>
  <c r="AP79" i="6"/>
  <c r="V79" i="6"/>
  <c r="AJ79" i="6"/>
  <c r="W79" i="6"/>
  <c r="AK79" i="6"/>
  <c r="AN79" i="6"/>
  <c r="AO79" i="6"/>
  <c r="Y79" i="6"/>
  <c r="AM79" i="6"/>
  <c r="X79" i="6"/>
  <c r="AL79" i="6"/>
  <c r="L79" i="6"/>
  <c r="AI79" i="6"/>
  <c r="AD79" i="6"/>
  <c r="AC79" i="6"/>
  <c r="AB79" i="6"/>
  <c r="AA79" i="6"/>
  <c r="Z79" i="6"/>
  <c r="U79" i="6"/>
  <c r="T79" i="6"/>
  <c r="S79" i="6"/>
  <c r="R79" i="6"/>
  <c r="Q79" i="6"/>
  <c r="P79" i="6"/>
  <c r="O79" i="6"/>
  <c r="N79" i="6"/>
  <c r="M79" i="6"/>
  <c r="K79" i="6"/>
  <c r="J79" i="6"/>
  <c r="I79" i="6"/>
  <c r="H79" i="6"/>
  <c r="G79" i="6"/>
  <c r="F79" i="6"/>
  <c r="E79" i="6"/>
  <c r="D79" i="6"/>
  <c r="C79" i="6"/>
  <c r="B79" i="6"/>
  <c r="A79" i="6"/>
  <c r="AP78" i="6"/>
  <c r="V78" i="6"/>
  <c r="AJ78" i="6"/>
  <c r="W78" i="6"/>
  <c r="AK78" i="6"/>
  <c r="AN78" i="6"/>
  <c r="AO78" i="6"/>
  <c r="Y78" i="6"/>
  <c r="AM78" i="6"/>
  <c r="X78" i="6"/>
  <c r="AL78" i="6"/>
  <c r="L78" i="6"/>
  <c r="AI78" i="6"/>
  <c r="AD78" i="6"/>
  <c r="AC78" i="6"/>
  <c r="AB78" i="6"/>
  <c r="AA78" i="6"/>
  <c r="Z78" i="6"/>
  <c r="U78" i="6"/>
  <c r="T78" i="6"/>
  <c r="S78" i="6"/>
  <c r="R78" i="6"/>
  <c r="Q78" i="6"/>
  <c r="P78" i="6"/>
  <c r="O78" i="6"/>
  <c r="N78" i="6"/>
  <c r="M78" i="6"/>
  <c r="K78" i="6"/>
  <c r="J78" i="6"/>
  <c r="I78" i="6"/>
  <c r="H78" i="6"/>
  <c r="G78" i="6"/>
  <c r="F78" i="6"/>
  <c r="E78" i="6"/>
  <c r="D78" i="6"/>
  <c r="C78" i="6"/>
  <c r="B78" i="6"/>
  <c r="A78" i="6"/>
  <c r="AP77" i="6"/>
  <c r="V77" i="6"/>
  <c r="AJ77" i="6"/>
  <c r="W77" i="6"/>
  <c r="AK77" i="6"/>
  <c r="AN77" i="6"/>
  <c r="AO77" i="6"/>
  <c r="Y77" i="6"/>
  <c r="AM77" i="6"/>
  <c r="X77" i="6"/>
  <c r="AL77" i="6"/>
  <c r="L77" i="6"/>
  <c r="AI77" i="6"/>
  <c r="AD77" i="6"/>
  <c r="AC77" i="6"/>
  <c r="AB77" i="6"/>
  <c r="AA77" i="6"/>
  <c r="Z77" i="6"/>
  <c r="U77" i="6"/>
  <c r="T77" i="6"/>
  <c r="S77" i="6"/>
  <c r="R77" i="6"/>
  <c r="Q77" i="6"/>
  <c r="P77" i="6"/>
  <c r="O77" i="6"/>
  <c r="N77" i="6"/>
  <c r="M77" i="6"/>
  <c r="K77" i="6"/>
  <c r="J77" i="6"/>
  <c r="I77" i="6"/>
  <c r="H77" i="6"/>
  <c r="G77" i="6"/>
  <c r="F77" i="6"/>
  <c r="E77" i="6"/>
  <c r="D77" i="6"/>
  <c r="C77" i="6"/>
  <c r="B77" i="6"/>
  <c r="A77" i="6"/>
  <c r="AP76" i="6"/>
  <c r="V76" i="6"/>
  <c r="AJ76" i="6"/>
  <c r="W76" i="6"/>
  <c r="AK76" i="6"/>
  <c r="AN76" i="6"/>
  <c r="AO76" i="6"/>
  <c r="Y76" i="6"/>
  <c r="AM76" i="6"/>
  <c r="X76" i="6"/>
  <c r="AL76" i="6"/>
  <c r="L76" i="6"/>
  <c r="AI76" i="6"/>
  <c r="AD76" i="6"/>
  <c r="AC76" i="6"/>
  <c r="AB76" i="6"/>
  <c r="AA76" i="6"/>
  <c r="Z76" i="6"/>
  <c r="U76" i="6"/>
  <c r="T76" i="6"/>
  <c r="S76" i="6"/>
  <c r="R76" i="6"/>
  <c r="Q76" i="6"/>
  <c r="P76" i="6"/>
  <c r="O76" i="6"/>
  <c r="N76" i="6"/>
  <c r="M76" i="6"/>
  <c r="K76" i="6"/>
  <c r="J76" i="6"/>
  <c r="I76" i="6"/>
  <c r="H76" i="6"/>
  <c r="G76" i="6"/>
  <c r="F76" i="6"/>
  <c r="E76" i="6"/>
  <c r="D76" i="6"/>
  <c r="C76" i="6"/>
  <c r="B76" i="6"/>
  <c r="A76" i="6"/>
  <c r="AP75" i="6"/>
  <c r="V75" i="6"/>
  <c r="AJ75" i="6"/>
  <c r="W75" i="6"/>
  <c r="AK75" i="6"/>
  <c r="AN75" i="6"/>
  <c r="AO75" i="6"/>
  <c r="Y75" i="6"/>
  <c r="AM75" i="6"/>
  <c r="X75" i="6"/>
  <c r="AL75" i="6"/>
  <c r="L75" i="6"/>
  <c r="AI75" i="6"/>
  <c r="AD75" i="6"/>
  <c r="AC75" i="6"/>
  <c r="AB75" i="6"/>
  <c r="AA75" i="6"/>
  <c r="Z75" i="6"/>
  <c r="U75" i="6"/>
  <c r="T75" i="6"/>
  <c r="S75" i="6"/>
  <c r="R75" i="6"/>
  <c r="Q75" i="6"/>
  <c r="P75" i="6"/>
  <c r="O75" i="6"/>
  <c r="N75" i="6"/>
  <c r="M75" i="6"/>
  <c r="K75" i="6"/>
  <c r="J75" i="6"/>
  <c r="I75" i="6"/>
  <c r="H75" i="6"/>
  <c r="G75" i="6"/>
  <c r="F75" i="6"/>
  <c r="E75" i="6"/>
  <c r="D75" i="6"/>
  <c r="C75" i="6"/>
  <c r="B75" i="6"/>
  <c r="A75" i="6"/>
  <c r="AP74" i="6"/>
  <c r="V74" i="6"/>
  <c r="AJ74" i="6"/>
  <c r="W74" i="6"/>
  <c r="AK74" i="6"/>
  <c r="AN74" i="6"/>
  <c r="AO74" i="6"/>
  <c r="Y74" i="6"/>
  <c r="AM74" i="6"/>
  <c r="X74" i="6"/>
  <c r="AL74" i="6"/>
  <c r="L74" i="6"/>
  <c r="AI74" i="6"/>
  <c r="AD74" i="6"/>
  <c r="AC74" i="6"/>
  <c r="AB74" i="6"/>
  <c r="AA74" i="6"/>
  <c r="Z74" i="6"/>
  <c r="U74" i="6"/>
  <c r="T74" i="6"/>
  <c r="S74" i="6"/>
  <c r="R74" i="6"/>
  <c r="Q74" i="6"/>
  <c r="P74" i="6"/>
  <c r="O74" i="6"/>
  <c r="N74" i="6"/>
  <c r="M74" i="6"/>
  <c r="K74" i="6"/>
  <c r="J74" i="6"/>
  <c r="I74" i="6"/>
  <c r="H74" i="6"/>
  <c r="G74" i="6"/>
  <c r="F74" i="6"/>
  <c r="E74" i="6"/>
  <c r="D74" i="6"/>
  <c r="C74" i="6"/>
  <c r="B74" i="6"/>
  <c r="A74" i="6"/>
  <c r="AP73" i="6"/>
  <c r="V73" i="6"/>
  <c r="AJ73" i="6"/>
  <c r="W73" i="6"/>
  <c r="AK73" i="6"/>
  <c r="AN73" i="6"/>
  <c r="AO73" i="6"/>
  <c r="Y73" i="6"/>
  <c r="AM73" i="6"/>
  <c r="X73" i="6"/>
  <c r="AL73" i="6"/>
  <c r="L73" i="6"/>
  <c r="AI73" i="6"/>
  <c r="AD73" i="6"/>
  <c r="AC73" i="6"/>
  <c r="AB73" i="6"/>
  <c r="AA73" i="6"/>
  <c r="Z73" i="6"/>
  <c r="U73" i="6"/>
  <c r="T73" i="6"/>
  <c r="S73" i="6"/>
  <c r="R73" i="6"/>
  <c r="Q73" i="6"/>
  <c r="P73" i="6"/>
  <c r="O73" i="6"/>
  <c r="N73" i="6"/>
  <c r="M73" i="6"/>
  <c r="K73" i="6"/>
  <c r="J73" i="6"/>
  <c r="I73" i="6"/>
  <c r="H73" i="6"/>
  <c r="G73" i="6"/>
  <c r="F73" i="6"/>
  <c r="E73" i="6"/>
  <c r="D73" i="6"/>
  <c r="C73" i="6"/>
  <c r="B73" i="6"/>
  <c r="A73" i="6"/>
  <c r="AP72" i="6"/>
  <c r="V72" i="6"/>
  <c r="AJ72" i="6"/>
  <c r="W72" i="6"/>
  <c r="AK72" i="6"/>
  <c r="AN72" i="6"/>
  <c r="AO72" i="6"/>
  <c r="Y72" i="6"/>
  <c r="AM72" i="6"/>
  <c r="X72" i="6"/>
  <c r="AL72" i="6"/>
  <c r="L72" i="6"/>
  <c r="AI72" i="6"/>
  <c r="AD72" i="6"/>
  <c r="AC72" i="6"/>
  <c r="AB72" i="6"/>
  <c r="AA72" i="6"/>
  <c r="Z72" i="6"/>
  <c r="U72" i="6"/>
  <c r="T72" i="6"/>
  <c r="S72" i="6"/>
  <c r="R72" i="6"/>
  <c r="Q72" i="6"/>
  <c r="P72" i="6"/>
  <c r="O72" i="6"/>
  <c r="N72" i="6"/>
  <c r="M72" i="6"/>
  <c r="K72" i="6"/>
  <c r="J72" i="6"/>
  <c r="I72" i="6"/>
  <c r="H72" i="6"/>
  <c r="G72" i="6"/>
  <c r="F72" i="6"/>
  <c r="E72" i="6"/>
  <c r="D72" i="6"/>
  <c r="C72" i="6"/>
  <c r="B72" i="6"/>
  <c r="A72" i="6"/>
  <c r="AP71" i="6"/>
  <c r="V71" i="6"/>
  <c r="AJ71" i="6"/>
  <c r="W71" i="6"/>
  <c r="AK71" i="6"/>
  <c r="AN71" i="6"/>
  <c r="AO71" i="6"/>
  <c r="Y71" i="6"/>
  <c r="AM71" i="6"/>
  <c r="X71" i="6"/>
  <c r="AL71" i="6"/>
  <c r="L71" i="6"/>
  <c r="AI71" i="6"/>
  <c r="AD71" i="6"/>
  <c r="AC71" i="6"/>
  <c r="AB71" i="6"/>
  <c r="AA71" i="6"/>
  <c r="Z71" i="6"/>
  <c r="U71" i="6"/>
  <c r="T71" i="6"/>
  <c r="S71" i="6"/>
  <c r="R71" i="6"/>
  <c r="Q71" i="6"/>
  <c r="P71" i="6"/>
  <c r="O71" i="6"/>
  <c r="N71" i="6"/>
  <c r="M71" i="6"/>
  <c r="K71" i="6"/>
  <c r="J71" i="6"/>
  <c r="I71" i="6"/>
  <c r="H71" i="6"/>
  <c r="G71" i="6"/>
  <c r="F71" i="6"/>
  <c r="E71" i="6"/>
  <c r="D71" i="6"/>
  <c r="C71" i="6"/>
  <c r="B71" i="6"/>
  <c r="A71" i="6"/>
  <c r="AP70" i="6"/>
  <c r="V70" i="6"/>
  <c r="AJ70" i="6"/>
  <c r="W70" i="6"/>
  <c r="AK70" i="6"/>
  <c r="AN70" i="6"/>
  <c r="AO70" i="6"/>
  <c r="Y70" i="6"/>
  <c r="AM70" i="6"/>
  <c r="X70" i="6"/>
  <c r="AL70" i="6"/>
  <c r="L70" i="6"/>
  <c r="AI70" i="6"/>
  <c r="AD70" i="6"/>
  <c r="AC70" i="6"/>
  <c r="AB70" i="6"/>
  <c r="AA70" i="6"/>
  <c r="Z70" i="6"/>
  <c r="U70" i="6"/>
  <c r="T70" i="6"/>
  <c r="S70" i="6"/>
  <c r="R70" i="6"/>
  <c r="Q70" i="6"/>
  <c r="P70" i="6"/>
  <c r="O70" i="6"/>
  <c r="N70" i="6"/>
  <c r="M70" i="6"/>
  <c r="K70" i="6"/>
  <c r="J70" i="6"/>
  <c r="I70" i="6"/>
  <c r="H70" i="6"/>
  <c r="G70" i="6"/>
  <c r="F70" i="6"/>
  <c r="E70" i="6"/>
  <c r="D70" i="6"/>
  <c r="C70" i="6"/>
  <c r="B70" i="6"/>
  <c r="A70" i="6"/>
  <c r="AP68" i="6"/>
  <c r="V68" i="6"/>
  <c r="AJ68" i="6"/>
  <c r="W68" i="6"/>
  <c r="AK68" i="6"/>
  <c r="AN68" i="6"/>
  <c r="AO68" i="6"/>
  <c r="Y68" i="6"/>
  <c r="AM68" i="6"/>
  <c r="X68" i="6"/>
  <c r="AL68" i="6"/>
  <c r="L68" i="6"/>
  <c r="AI68" i="6"/>
  <c r="AD68" i="6"/>
  <c r="AC68" i="6"/>
  <c r="AB68" i="6"/>
  <c r="AA68" i="6"/>
  <c r="Z68" i="6"/>
  <c r="U68" i="6"/>
  <c r="T68" i="6"/>
  <c r="S68" i="6"/>
  <c r="R68" i="6"/>
  <c r="Q68" i="6"/>
  <c r="P68" i="6"/>
  <c r="O68" i="6"/>
  <c r="N68" i="6"/>
  <c r="M68" i="6"/>
  <c r="K68" i="6"/>
  <c r="J68" i="6"/>
  <c r="I68" i="6"/>
  <c r="H68" i="6"/>
  <c r="G68" i="6"/>
  <c r="F68" i="6"/>
  <c r="E68" i="6"/>
  <c r="D68" i="6"/>
  <c r="C68" i="6"/>
  <c r="B68" i="6"/>
  <c r="A68" i="6"/>
  <c r="AP67" i="6"/>
  <c r="V67" i="6"/>
  <c r="AJ67" i="6"/>
  <c r="W67" i="6"/>
  <c r="AK67" i="6"/>
  <c r="AN67" i="6"/>
  <c r="AO67" i="6"/>
  <c r="Y67" i="6"/>
  <c r="AM67" i="6"/>
  <c r="X67" i="6"/>
  <c r="AL67" i="6"/>
  <c r="L67" i="6"/>
  <c r="AI67" i="6"/>
  <c r="AD67" i="6"/>
  <c r="AC67" i="6"/>
  <c r="AB67" i="6"/>
  <c r="AA67" i="6"/>
  <c r="Z67" i="6"/>
  <c r="U67" i="6"/>
  <c r="T67" i="6"/>
  <c r="S67" i="6"/>
  <c r="R67" i="6"/>
  <c r="Q67" i="6"/>
  <c r="P67" i="6"/>
  <c r="O67" i="6"/>
  <c r="N67" i="6"/>
  <c r="M67" i="6"/>
  <c r="K67" i="6"/>
  <c r="J67" i="6"/>
  <c r="I67" i="6"/>
  <c r="H67" i="6"/>
  <c r="G67" i="6"/>
  <c r="F67" i="6"/>
  <c r="E67" i="6"/>
  <c r="D67" i="6"/>
  <c r="C67" i="6"/>
  <c r="B67" i="6"/>
  <c r="A67" i="6"/>
  <c r="AP66" i="6"/>
  <c r="V66" i="6"/>
  <c r="AJ66" i="6"/>
  <c r="W66" i="6"/>
  <c r="AK66" i="6"/>
  <c r="AN66" i="6"/>
  <c r="AO66" i="6"/>
  <c r="Y66" i="6"/>
  <c r="AM66" i="6"/>
  <c r="X66" i="6"/>
  <c r="AL66" i="6"/>
  <c r="L66" i="6"/>
  <c r="AI66" i="6"/>
  <c r="AD66" i="6"/>
  <c r="AC66" i="6"/>
  <c r="AB66" i="6"/>
  <c r="AA66" i="6"/>
  <c r="Z66" i="6"/>
  <c r="U66" i="6"/>
  <c r="T66" i="6"/>
  <c r="S66" i="6"/>
  <c r="R66" i="6"/>
  <c r="Q66" i="6"/>
  <c r="P66" i="6"/>
  <c r="O66" i="6"/>
  <c r="N66" i="6"/>
  <c r="M66" i="6"/>
  <c r="K66" i="6"/>
  <c r="J66" i="6"/>
  <c r="I66" i="6"/>
  <c r="H66" i="6"/>
  <c r="G66" i="6"/>
  <c r="F66" i="6"/>
  <c r="E66" i="6"/>
  <c r="D66" i="6"/>
  <c r="C66" i="6"/>
  <c r="B66" i="6"/>
  <c r="A66" i="6"/>
  <c r="AP65" i="6"/>
  <c r="V65" i="6"/>
  <c r="AJ65" i="6"/>
  <c r="W65" i="6"/>
  <c r="AK65" i="6"/>
  <c r="AN65" i="6"/>
  <c r="AO65" i="6"/>
  <c r="Y65" i="6"/>
  <c r="AM65" i="6"/>
  <c r="X65" i="6"/>
  <c r="AL65" i="6"/>
  <c r="L65" i="6"/>
  <c r="AI65" i="6"/>
  <c r="AD65" i="6"/>
  <c r="AC65" i="6"/>
  <c r="AB65" i="6"/>
  <c r="AA65" i="6"/>
  <c r="Z65" i="6"/>
  <c r="U65" i="6"/>
  <c r="T65" i="6"/>
  <c r="S65" i="6"/>
  <c r="R65" i="6"/>
  <c r="Q65" i="6"/>
  <c r="P65" i="6"/>
  <c r="O65" i="6"/>
  <c r="N65" i="6"/>
  <c r="M65" i="6"/>
  <c r="K65" i="6"/>
  <c r="J65" i="6"/>
  <c r="I65" i="6"/>
  <c r="H65" i="6"/>
  <c r="G65" i="6"/>
  <c r="F65" i="6"/>
  <c r="E65" i="6"/>
  <c r="D65" i="6"/>
  <c r="C65" i="6"/>
  <c r="B65" i="6"/>
  <c r="A65" i="6"/>
  <c r="AP64" i="6"/>
  <c r="V64" i="6"/>
  <c r="AJ64" i="6"/>
  <c r="W64" i="6"/>
  <c r="AK64" i="6"/>
  <c r="AN64" i="6"/>
  <c r="AO64" i="6"/>
  <c r="Y64" i="6"/>
  <c r="AM64" i="6"/>
  <c r="X64" i="6"/>
  <c r="AL64" i="6"/>
  <c r="L64" i="6"/>
  <c r="AI64" i="6"/>
  <c r="AD64" i="6"/>
  <c r="AC64" i="6"/>
  <c r="AB64" i="6"/>
  <c r="AA64" i="6"/>
  <c r="Z64" i="6"/>
  <c r="U64" i="6"/>
  <c r="T64" i="6"/>
  <c r="S64" i="6"/>
  <c r="R64" i="6"/>
  <c r="Q64" i="6"/>
  <c r="P64" i="6"/>
  <c r="O64" i="6"/>
  <c r="N64" i="6"/>
  <c r="M64" i="6"/>
  <c r="K64" i="6"/>
  <c r="J64" i="6"/>
  <c r="I64" i="6"/>
  <c r="H64" i="6"/>
  <c r="G64" i="6"/>
  <c r="F64" i="6"/>
  <c r="E64" i="6"/>
  <c r="D64" i="6"/>
  <c r="C64" i="6"/>
  <c r="B64" i="6"/>
  <c r="A64" i="6"/>
  <c r="AP63" i="6"/>
  <c r="V63" i="6"/>
  <c r="AJ63" i="6"/>
  <c r="W63" i="6"/>
  <c r="AK63" i="6"/>
  <c r="AN63" i="6"/>
  <c r="AO63" i="6"/>
  <c r="Y63" i="6"/>
  <c r="AM63" i="6"/>
  <c r="X63" i="6"/>
  <c r="AL63" i="6"/>
  <c r="L63" i="6"/>
  <c r="AI63" i="6"/>
  <c r="AD63" i="6"/>
  <c r="AC63" i="6"/>
  <c r="AB63" i="6"/>
  <c r="AA63" i="6"/>
  <c r="Z63" i="6"/>
  <c r="U63" i="6"/>
  <c r="T63" i="6"/>
  <c r="S63" i="6"/>
  <c r="R63" i="6"/>
  <c r="Q63" i="6"/>
  <c r="P63" i="6"/>
  <c r="O63" i="6"/>
  <c r="N63" i="6"/>
  <c r="M63" i="6"/>
  <c r="K63" i="6"/>
  <c r="J63" i="6"/>
  <c r="I63" i="6"/>
  <c r="H63" i="6"/>
  <c r="G63" i="6"/>
  <c r="F63" i="6"/>
  <c r="E63" i="6"/>
  <c r="D63" i="6"/>
  <c r="C63" i="6"/>
  <c r="B63" i="6"/>
  <c r="A63" i="6"/>
  <c r="AP62" i="6"/>
  <c r="V62" i="6"/>
  <c r="AJ62" i="6"/>
  <c r="W62" i="6"/>
  <c r="AK62" i="6"/>
  <c r="AN62" i="6"/>
  <c r="AO62" i="6"/>
  <c r="Y62" i="6"/>
  <c r="AM62" i="6"/>
  <c r="X62" i="6"/>
  <c r="AL62" i="6"/>
  <c r="L62" i="6"/>
  <c r="AI62" i="6"/>
  <c r="AD62" i="6"/>
  <c r="AC62" i="6"/>
  <c r="AB62" i="6"/>
  <c r="AA62" i="6"/>
  <c r="Z62" i="6"/>
  <c r="U62" i="6"/>
  <c r="T62" i="6"/>
  <c r="S62" i="6"/>
  <c r="R62" i="6"/>
  <c r="Q62" i="6"/>
  <c r="P62" i="6"/>
  <c r="O62" i="6"/>
  <c r="N62" i="6"/>
  <c r="M62" i="6"/>
  <c r="K62" i="6"/>
  <c r="J62" i="6"/>
  <c r="I62" i="6"/>
  <c r="H62" i="6"/>
  <c r="G62" i="6"/>
  <c r="F62" i="6"/>
  <c r="E62" i="6"/>
  <c r="D62" i="6"/>
  <c r="C62" i="6"/>
  <c r="B62" i="6"/>
  <c r="A62" i="6"/>
  <c r="AP61" i="6"/>
  <c r="V61" i="6"/>
  <c r="AJ61" i="6"/>
  <c r="W61" i="6"/>
  <c r="AK61" i="6"/>
  <c r="AN61" i="6"/>
  <c r="AO61" i="6"/>
  <c r="Y61" i="6"/>
  <c r="AM61" i="6"/>
  <c r="X61" i="6"/>
  <c r="AL61" i="6"/>
  <c r="L61" i="6"/>
  <c r="AI61" i="6"/>
  <c r="AD61" i="6"/>
  <c r="AC61" i="6"/>
  <c r="AB61" i="6"/>
  <c r="AA61" i="6"/>
  <c r="Z61" i="6"/>
  <c r="U61" i="6"/>
  <c r="T61" i="6"/>
  <c r="S61" i="6"/>
  <c r="R61" i="6"/>
  <c r="Q61" i="6"/>
  <c r="P61" i="6"/>
  <c r="O61" i="6"/>
  <c r="N61" i="6"/>
  <c r="M61" i="6"/>
  <c r="K61" i="6"/>
  <c r="J61" i="6"/>
  <c r="I61" i="6"/>
  <c r="H61" i="6"/>
  <c r="G61" i="6"/>
  <c r="F61" i="6"/>
  <c r="E61" i="6"/>
  <c r="D61" i="6"/>
  <c r="C61" i="6"/>
  <c r="B61" i="6"/>
  <c r="A61" i="6"/>
  <c r="AP59" i="6"/>
  <c r="V59" i="6"/>
  <c r="AJ59" i="6"/>
  <c r="W59" i="6"/>
  <c r="AK59" i="6"/>
  <c r="AN59" i="6"/>
  <c r="AO59" i="6"/>
  <c r="Y59" i="6"/>
  <c r="AM59" i="6"/>
  <c r="X59" i="6"/>
  <c r="AL59" i="6"/>
  <c r="L59" i="6"/>
  <c r="AI59" i="6"/>
  <c r="AD59" i="6"/>
  <c r="AC59" i="6"/>
  <c r="AB59" i="6"/>
  <c r="AA59" i="6"/>
  <c r="Z59" i="6"/>
  <c r="U59" i="6"/>
  <c r="T59" i="6"/>
  <c r="S59" i="6"/>
  <c r="R59" i="6"/>
  <c r="Q59" i="6"/>
  <c r="P59" i="6"/>
  <c r="O59" i="6"/>
  <c r="N59" i="6"/>
  <c r="M59" i="6"/>
  <c r="K59" i="6"/>
  <c r="J59" i="6"/>
  <c r="I59" i="6"/>
  <c r="H59" i="6"/>
  <c r="G59" i="6"/>
  <c r="F59" i="6"/>
  <c r="E59" i="6"/>
  <c r="D59" i="6"/>
  <c r="C59" i="6"/>
  <c r="B59" i="6"/>
  <c r="A59" i="6"/>
  <c r="AP58" i="6"/>
  <c r="V58" i="6"/>
  <c r="AJ58" i="6"/>
  <c r="W58" i="6"/>
  <c r="AK58" i="6"/>
  <c r="AN58" i="6"/>
  <c r="AO58" i="6"/>
  <c r="Y58" i="6"/>
  <c r="AM58" i="6"/>
  <c r="X58" i="6"/>
  <c r="AL58" i="6"/>
  <c r="L58" i="6"/>
  <c r="AI58" i="6"/>
  <c r="AD58" i="6"/>
  <c r="AC58" i="6"/>
  <c r="AB58" i="6"/>
  <c r="AA58" i="6"/>
  <c r="Z58" i="6"/>
  <c r="U58" i="6"/>
  <c r="T58" i="6"/>
  <c r="S58" i="6"/>
  <c r="R58" i="6"/>
  <c r="Q58" i="6"/>
  <c r="P58" i="6"/>
  <c r="O58" i="6"/>
  <c r="N58" i="6"/>
  <c r="M58" i="6"/>
  <c r="K58" i="6"/>
  <c r="J58" i="6"/>
  <c r="I58" i="6"/>
  <c r="H58" i="6"/>
  <c r="G58" i="6"/>
  <c r="F58" i="6"/>
  <c r="E58" i="6"/>
  <c r="D58" i="6"/>
  <c r="C58" i="6"/>
  <c r="B58" i="6"/>
  <c r="A58" i="6"/>
  <c r="AP57" i="6"/>
  <c r="V57" i="6"/>
  <c r="AJ57" i="6"/>
  <c r="W57" i="6"/>
  <c r="AK57" i="6"/>
  <c r="AN57" i="6"/>
  <c r="AO57" i="6"/>
  <c r="Y57" i="6"/>
  <c r="AM57" i="6"/>
  <c r="X57" i="6"/>
  <c r="AL57" i="6"/>
  <c r="L57" i="6"/>
  <c r="AI57" i="6"/>
  <c r="AD57" i="6"/>
  <c r="AC57" i="6"/>
  <c r="AB57" i="6"/>
  <c r="AA57" i="6"/>
  <c r="Z57" i="6"/>
  <c r="U57" i="6"/>
  <c r="T57" i="6"/>
  <c r="S57" i="6"/>
  <c r="R57" i="6"/>
  <c r="Q57" i="6"/>
  <c r="P57" i="6"/>
  <c r="O57" i="6"/>
  <c r="N57" i="6"/>
  <c r="M57" i="6"/>
  <c r="K57" i="6"/>
  <c r="J57" i="6"/>
  <c r="I57" i="6"/>
  <c r="H57" i="6"/>
  <c r="G57" i="6"/>
  <c r="F57" i="6"/>
  <c r="E57" i="6"/>
  <c r="D57" i="6"/>
  <c r="C57" i="6"/>
  <c r="B57" i="6"/>
  <c r="A57" i="6"/>
  <c r="AP56" i="6"/>
  <c r="V56" i="6"/>
  <c r="AJ56" i="6"/>
  <c r="W56" i="6"/>
  <c r="AK56" i="6"/>
  <c r="AN56" i="6"/>
  <c r="AO56" i="6"/>
  <c r="Y56" i="6"/>
  <c r="AM56" i="6"/>
  <c r="X56" i="6"/>
  <c r="AL56" i="6"/>
  <c r="L56" i="6"/>
  <c r="AI56" i="6"/>
  <c r="AD56" i="6"/>
  <c r="AC56" i="6"/>
  <c r="AB56" i="6"/>
  <c r="AA56" i="6"/>
  <c r="Z56" i="6"/>
  <c r="U56" i="6"/>
  <c r="T56" i="6"/>
  <c r="S56" i="6"/>
  <c r="R56" i="6"/>
  <c r="Q56" i="6"/>
  <c r="P56" i="6"/>
  <c r="O56" i="6"/>
  <c r="N56" i="6"/>
  <c r="M56" i="6"/>
  <c r="K56" i="6"/>
  <c r="J56" i="6"/>
  <c r="I56" i="6"/>
  <c r="H56" i="6"/>
  <c r="G56" i="6"/>
  <c r="F56" i="6"/>
  <c r="E56" i="6"/>
  <c r="D56" i="6"/>
  <c r="C56" i="6"/>
  <c r="B56" i="6"/>
  <c r="A56" i="6"/>
  <c r="AP55" i="6"/>
  <c r="V55" i="6"/>
  <c r="AJ55" i="6"/>
  <c r="W55" i="6"/>
  <c r="AK55" i="6"/>
  <c r="AN55" i="6"/>
  <c r="AO55" i="6"/>
  <c r="Y55" i="6"/>
  <c r="AM55" i="6"/>
  <c r="X55" i="6"/>
  <c r="AL55" i="6"/>
  <c r="L55" i="6"/>
  <c r="AI55" i="6"/>
  <c r="AD55" i="6"/>
  <c r="AC55" i="6"/>
  <c r="AB55" i="6"/>
  <c r="AA55" i="6"/>
  <c r="Z55" i="6"/>
  <c r="U55" i="6"/>
  <c r="T55" i="6"/>
  <c r="S55" i="6"/>
  <c r="R55" i="6"/>
  <c r="Q55" i="6"/>
  <c r="P55" i="6"/>
  <c r="O55" i="6"/>
  <c r="N55" i="6"/>
  <c r="M55" i="6"/>
  <c r="K55" i="6"/>
  <c r="J55" i="6"/>
  <c r="I55" i="6"/>
  <c r="H55" i="6"/>
  <c r="G55" i="6"/>
  <c r="F55" i="6"/>
  <c r="E55" i="6"/>
  <c r="D55" i="6"/>
  <c r="C55" i="6"/>
  <c r="B55" i="6"/>
  <c r="A55" i="6"/>
  <c r="AP54" i="6"/>
  <c r="V54" i="6"/>
  <c r="AJ54" i="6"/>
  <c r="W54" i="6"/>
  <c r="AK54" i="6"/>
  <c r="AN54" i="6"/>
  <c r="AO54" i="6"/>
  <c r="Y54" i="6"/>
  <c r="AM54" i="6"/>
  <c r="X54" i="6"/>
  <c r="AL54" i="6"/>
  <c r="L54" i="6"/>
  <c r="AI54" i="6"/>
  <c r="AD54" i="6"/>
  <c r="AC54" i="6"/>
  <c r="AB54" i="6"/>
  <c r="AA54" i="6"/>
  <c r="Z54" i="6"/>
  <c r="U54" i="6"/>
  <c r="T54" i="6"/>
  <c r="S54" i="6"/>
  <c r="R54" i="6"/>
  <c r="Q54" i="6"/>
  <c r="P54" i="6"/>
  <c r="O54" i="6"/>
  <c r="N54" i="6"/>
  <c r="M54" i="6"/>
  <c r="K54" i="6"/>
  <c r="J54" i="6"/>
  <c r="I54" i="6"/>
  <c r="H54" i="6"/>
  <c r="G54" i="6"/>
  <c r="F54" i="6"/>
  <c r="E54" i="6"/>
  <c r="D54" i="6"/>
  <c r="C54" i="6"/>
  <c r="B54" i="6"/>
  <c r="A54" i="6"/>
  <c r="AP53" i="6"/>
  <c r="V53" i="6"/>
  <c r="AJ53" i="6"/>
  <c r="W53" i="6"/>
  <c r="AK53" i="6"/>
  <c r="AN53" i="6"/>
  <c r="AO53" i="6"/>
  <c r="Y53" i="6"/>
  <c r="AM53" i="6"/>
  <c r="X53" i="6"/>
  <c r="AL53" i="6"/>
  <c r="L53" i="6"/>
  <c r="AI53" i="6"/>
  <c r="AD53" i="6"/>
  <c r="AC53" i="6"/>
  <c r="AB53" i="6"/>
  <c r="AA53" i="6"/>
  <c r="Z53" i="6"/>
  <c r="U53" i="6"/>
  <c r="T53" i="6"/>
  <c r="S53" i="6"/>
  <c r="R53" i="6"/>
  <c r="Q53" i="6"/>
  <c r="P53" i="6"/>
  <c r="O53" i="6"/>
  <c r="N53" i="6"/>
  <c r="M53" i="6"/>
  <c r="K53" i="6"/>
  <c r="J53" i="6"/>
  <c r="I53" i="6"/>
  <c r="H53" i="6"/>
  <c r="G53" i="6"/>
  <c r="F53" i="6"/>
  <c r="E53" i="6"/>
  <c r="D53" i="6"/>
  <c r="C53" i="6"/>
  <c r="B53" i="6"/>
  <c r="A53" i="6"/>
  <c r="AP52" i="6"/>
  <c r="V52" i="6"/>
  <c r="AJ52" i="6"/>
  <c r="W52" i="6"/>
  <c r="AK52" i="6"/>
  <c r="AN52" i="6"/>
  <c r="AO52" i="6"/>
  <c r="Y52" i="6"/>
  <c r="AM52" i="6"/>
  <c r="X52" i="6"/>
  <c r="AL52" i="6"/>
  <c r="L52" i="6"/>
  <c r="AI52" i="6"/>
  <c r="AD52" i="6"/>
  <c r="AC52" i="6"/>
  <c r="AB52" i="6"/>
  <c r="AA52" i="6"/>
  <c r="Z52" i="6"/>
  <c r="U52" i="6"/>
  <c r="T52" i="6"/>
  <c r="S52" i="6"/>
  <c r="R52" i="6"/>
  <c r="Q52" i="6"/>
  <c r="P52" i="6"/>
  <c r="O52" i="6"/>
  <c r="N52" i="6"/>
  <c r="M52" i="6"/>
  <c r="K52" i="6"/>
  <c r="J52" i="6"/>
  <c r="I52" i="6"/>
  <c r="H52" i="6"/>
  <c r="G52" i="6"/>
  <c r="F52" i="6"/>
  <c r="E52" i="6"/>
  <c r="D52" i="6"/>
  <c r="C52" i="6"/>
  <c r="B52" i="6"/>
  <c r="A52" i="6"/>
  <c r="AP51" i="6"/>
  <c r="V51" i="6"/>
  <c r="AJ51" i="6"/>
  <c r="W51" i="6"/>
  <c r="AK51" i="6"/>
  <c r="AN51" i="6"/>
  <c r="AO51" i="6"/>
  <c r="Y51" i="6"/>
  <c r="AM51" i="6"/>
  <c r="X51" i="6"/>
  <c r="AL51" i="6"/>
  <c r="L51" i="6"/>
  <c r="AI51" i="6"/>
  <c r="AD51" i="6"/>
  <c r="AC51" i="6"/>
  <c r="AB51" i="6"/>
  <c r="AA51" i="6"/>
  <c r="Z51" i="6"/>
  <c r="U51" i="6"/>
  <c r="T51" i="6"/>
  <c r="S51" i="6"/>
  <c r="R51" i="6"/>
  <c r="Q51" i="6"/>
  <c r="P51" i="6"/>
  <c r="O51" i="6"/>
  <c r="N51" i="6"/>
  <c r="M51" i="6"/>
  <c r="K51" i="6"/>
  <c r="J51" i="6"/>
  <c r="I51" i="6"/>
  <c r="H51" i="6"/>
  <c r="G51" i="6"/>
  <c r="F51" i="6"/>
  <c r="E51" i="6"/>
  <c r="D51" i="6"/>
  <c r="C51" i="6"/>
  <c r="B51" i="6"/>
  <c r="A51" i="6"/>
  <c r="AP50" i="6"/>
  <c r="V50" i="6"/>
  <c r="AJ50" i="6"/>
  <c r="W50" i="6"/>
  <c r="AK50" i="6"/>
  <c r="AN50" i="6"/>
  <c r="AO50" i="6"/>
  <c r="Y50" i="6"/>
  <c r="AM50" i="6"/>
  <c r="X50" i="6"/>
  <c r="AL50" i="6"/>
  <c r="L50" i="6"/>
  <c r="AI50" i="6"/>
  <c r="AD50" i="6"/>
  <c r="AC50" i="6"/>
  <c r="AB50" i="6"/>
  <c r="AA50" i="6"/>
  <c r="Z50" i="6"/>
  <c r="U50" i="6"/>
  <c r="T50" i="6"/>
  <c r="S50" i="6"/>
  <c r="R50" i="6"/>
  <c r="Q50" i="6"/>
  <c r="P50" i="6"/>
  <c r="O50" i="6"/>
  <c r="N50" i="6"/>
  <c r="M50" i="6"/>
  <c r="K50" i="6"/>
  <c r="J50" i="6"/>
  <c r="I50" i="6"/>
  <c r="H50" i="6"/>
  <c r="G50" i="6"/>
  <c r="F50" i="6"/>
  <c r="E50" i="6"/>
  <c r="D50" i="6"/>
  <c r="C50" i="6"/>
  <c r="B50" i="6"/>
  <c r="A50" i="6"/>
  <c r="AP48" i="6"/>
  <c r="V48" i="6"/>
  <c r="AJ48" i="6"/>
  <c r="W48" i="6"/>
  <c r="AK48" i="6"/>
  <c r="AN48" i="6"/>
  <c r="AO48" i="6"/>
  <c r="Y48" i="6"/>
  <c r="AM48" i="6"/>
  <c r="X48" i="6"/>
  <c r="AL48" i="6"/>
  <c r="L48" i="6"/>
  <c r="AI48" i="6"/>
  <c r="AD48" i="6"/>
  <c r="AC48" i="6"/>
  <c r="AB48" i="6"/>
  <c r="AA48" i="6"/>
  <c r="Z48" i="6"/>
  <c r="U48" i="6"/>
  <c r="T48" i="6"/>
  <c r="S48" i="6"/>
  <c r="R48" i="6"/>
  <c r="Q48" i="6"/>
  <c r="P48" i="6"/>
  <c r="O48" i="6"/>
  <c r="N48" i="6"/>
  <c r="M48" i="6"/>
  <c r="K48" i="6"/>
  <c r="J48" i="6"/>
  <c r="I48" i="6"/>
  <c r="H48" i="6"/>
  <c r="G48" i="6"/>
  <c r="F48" i="6"/>
  <c r="E48" i="6"/>
  <c r="D48" i="6"/>
  <c r="C48" i="6"/>
  <c r="B48" i="6"/>
  <c r="A48" i="6"/>
  <c r="AI3" i="6"/>
  <c r="AP47" i="6"/>
  <c r="V47" i="6"/>
  <c r="AJ47" i="6"/>
  <c r="W47" i="6"/>
  <c r="AK47" i="6"/>
  <c r="AN47" i="6"/>
  <c r="AO47" i="6"/>
  <c r="Y47" i="6"/>
  <c r="AM47" i="6"/>
  <c r="X47" i="6"/>
  <c r="AL47" i="6"/>
  <c r="L47" i="6"/>
  <c r="AI47" i="6"/>
  <c r="AD47" i="6"/>
  <c r="AC47" i="6"/>
  <c r="AB47" i="6"/>
  <c r="AA47" i="6"/>
  <c r="Z47" i="6"/>
  <c r="U47" i="6"/>
  <c r="T47" i="6"/>
  <c r="S47" i="6"/>
  <c r="R47" i="6"/>
  <c r="Q47" i="6"/>
  <c r="P47" i="6"/>
  <c r="O47" i="6"/>
  <c r="N47" i="6"/>
  <c r="M47" i="6"/>
  <c r="K47" i="6"/>
  <c r="J47" i="6"/>
  <c r="I47" i="6"/>
  <c r="H47" i="6"/>
  <c r="G47" i="6"/>
  <c r="F47" i="6"/>
  <c r="E47" i="6"/>
  <c r="D47" i="6"/>
  <c r="C47" i="6"/>
  <c r="B47" i="6"/>
  <c r="A47" i="6"/>
  <c r="AP46" i="6"/>
  <c r="V46" i="6"/>
  <c r="AJ46" i="6"/>
  <c r="W46" i="6"/>
  <c r="AK46" i="6"/>
  <c r="AN46" i="6"/>
  <c r="AO46" i="6"/>
  <c r="Y46" i="6"/>
  <c r="AM46" i="6"/>
  <c r="X46" i="6"/>
  <c r="AL46" i="6"/>
  <c r="L46" i="6"/>
  <c r="AI46" i="6"/>
  <c r="AD46" i="6"/>
  <c r="AC46" i="6"/>
  <c r="AB46" i="6"/>
  <c r="AA46" i="6"/>
  <c r="Z46" i="6"/>
  <c r="U46" i="6"/>
  <c r="T46" i="6"/>
  <c r="S46" i="6"/>
  <c r="R46" i="6"/>
  <c r="Q46" i="6"/>
  <c r="P46" i="6"/>
  <c r="O46" i="6"/>
  <c r="N46" i="6"/>
  <c r="M46" i="6"/>
  <c r="K46" i="6"/>
  <c r="J46" i="6"/>
  <c r="I46" i="6"/>
  <c r="H46" i="6"/>
  <c r="G46" i="6"/>
  <c r="F46" i="6"/>
  <c r="E46" i="6"/>
  <c r="D46" i="6"/>
  <c r="C46" i="6"/>
  <c r="B46" i="6"/>
  <c r="A46" i="6"/>
  <c r="AP45" i="6"/>
  <c r="V45" i="6"/>
  <c r="AJ45" i="6"/>
  <c r="W45" i="6"/>
  <c r="AK45" i="6"/>
  <c r="AN45" i="6"/>
  <c r="AO45" i="6"/>
  <c r="Y45" i="6"/>
  <c r="AM45" i="6"/>
  <c r="X45" i="6"/>
  <c r="AL45" i="6"/>
  <c r="L45" i="6"/>
  <c r="AI45" i="6"/>
  <c r="AD45" i="6"/>
  <c r="AC45" i="6"/>
  <c r="AB45" i="6"/>
  <c r="AA45" i="6"/>
  <c r="Z45" i="6"/>
  <c r="U45" i="6"/>
  <c r="T45" i="6"/>
  <c r="S45" i="6"/>
  <c r="R45" i="6"/>
  <c r="Q45" i="6"/>
  <c r="P45" i="6"/>
  <c r="O45" i="6"/>
  <c r="N45" i="6"/>
  <c r="M45" i="6"/>
  <c r="K45" i="6"/>
  <c r="J45" i="6"/>
  <c r="I45" i="6"/>
  <c r="H45" i="6"/>
  <c r="G45" i="6"/>
  <c r="F45" i="6"/>
  <c r="E45" i="6"/>
  <c r="D45" i="6"/>
  <c r="C45" i="6"/>
  <c r="B45" i="6"/>
  <c r="A45" i="6"/>
  <c r="AP44" i="6"/>
  <c r="V44" i="6"/>
  <c r="AJ44" i="6"/>
  <c r="W44" i="6"/>
  <c r="AK44" i="6"/>
  <c r="AN44" i="6"/>
  <c r="AO44" i="6"/>
  <c r="Y44" i="6"/>
  <c r="AM44" i="6"/>
  <c r="X44" i="6"/>
  <c r="AL44" i="6"/>
  <c r="L44" i="6"/>
  <c r="AI44" i="6"/>
  <c r="AD44" i="6"/>
  <c r="AC44" i="6"/>
  <c r="AB44" i="6"/>
  <c r="AA44" i="6"/>
  <c r="Z44" i="6"/>
  <c r="U44" i="6"/>
  <c r="T44" i="6"/>
  <c r="S44" i="6"/>
  <c r="R44" i="6"/>
  <c r="Q44" i="6"/>
  <c r="P44" i="6"/>
  <c r="O44" i="6"/>
  <c r="N44" i="6"/>
  <c r="M44" i="6"/>
  <c r="K44" i="6"/>
  <c r="J44" i="6"/>
  <c r="I44" i="6"/>
  <c r="H44" i="6"/>
  <c r="G44" i="6"/>
  <c r="F44" i="6"/>
  <c r="E44" i="6"/>
  <c r="D44" i="6"/>
  <c r="C44" i="6"/>
  <c r="B44" i="6"/>
  <c r="A44" i="6"/>
  <c r="AI4" i="6"/>
  <c r="AP43" i="6"/>
  <c r="V43" i="6"/>
  <c r="AJ43" i="6"/>
  <c r="W43" i="6"/>
  <c r="AK43" i="6"/>
  <c r="AN43" i="6"/>
  <c r="AO43" i="6"/>
  <c r="Y43" i="6"/>
  <c r="AM43" i="6"/>
  <c r="X43" i="6"/>
  <c r="AL43" i="6"/>
  <c r="L43" i="6"/>
  <c r="AI43" i="6"/>
  <c r="AD43" i="6"/>
  <c r="AC43" i="6"/>
  <c r="AB43" i="6"/>
  <c r="AA43" i="6"/>
  <c r="Z43" i="6"/>
  <c r="U43" i="6"/>
  <c r="T43" i="6"/>
  <c r="S43" i="6"/>
  <c r="R43" i="6"/>
  <c r="Q43" i="6"/>
  <c r="P43" i="6"/>
  <c r="O43" i="6"/>
  <c r="N43" i="6"/>
  <c r="M43" i="6"/>
  <c r="K43" i="6"/>
  <c r="J43" i="6"/>
  <c r="I43" i="6"/>
  <c r="H43" i="6"/>
  <c r="G43" i="6"/>
  <c r="F43" i="6"/>
  <c r="E43" i="6"/>
  <c r="D43" i="6"/>
  <c r="C43" i="6"/>
  <c r="B43" i="6"/>
  <c r="A43" i="6"/>
  <c r="AP42" i="6"/>
  <c r="V42" i="6"/>
  <c r="AJ42" i="6"/>
  <c r="W42" i="6"/>
  <c r="AK42" i="6"/>
  <c r="AN42" i="6"/>
  <c r="AO42" i="6"/>
  <c r="Y42" i="6"/>
  <c r="AM42" i="6"/>
  <c r="X42" i="6"/>
  <c r="AL42" i="6"/>
  <c r="L42" i="6"/>
  <c r="AI42" i="6"/>
  <c r="AD42" i="6"/>
  <c r="AC42" i="6"/>
  <c r="AB42" i="6"/>
  <c r="AA42" i="6"/>
  <c r="Z42" i="6"/>
  <c r="U42" i="6"/>
  <c r="T42" i="6"/>
  <c r="S42" i="6"/>
  <c r="R42" i="6"/>
  <c r="Q42" i="6"/>
  <c r="P42" i="6"/>
  <c r="O42" i="6"/>
  <c r="N42" i="6"/>
  <c r="M42" i="6"/>
  <c r="K42" i="6"/>
  <c r="J42" i="6"/>
  <c r="I42" i="6"/>
  <c r="H42" i="6"/>
  <c r="G42" i="6"/>
  <c r="F42" i="6"/>
  <c r="E42" i="6"/>
  <c r="D42" i="6"/>
  <c r="C42" i="6"/>
  <c r="B42" i="6"/>
  <c r="A42" i="6"/>
  <c r="AP41" i="6"/>
  <c r="V41" i="6"/>
  <c r="AJ41" i="6"/>
  <c r="W41" i="6"/>
  <c r="AK41" i="6"/>
  <c r="AN41" i="6"/>
  <c r="AO41" i="6"/>
  <c r="Y41" i="6"/>
  <c r="AM41" i="6"/>
  <c r="X41" i="6"/>
  <c r="AL41" i="6"/>
  <c r="L41" i="6"/>
  <c r="AI41" i="6"/>
  <c r="AD41" i="6"/>
  <c r="AC41" i="6"/>
  <c r="AB41" i="6"/>
  <c r="AA41" i="6"/>
  <c r="Z41" i="6"/>
  <c r="U41" i="6"/>
  <c r="T41" i="6"/>
  <c r="S41" i="6"/>
  <c r="R41" i="6"/>
  <c r="Q41" i="6"/>
  <c r="P41" i="6"/>
  <c r="O41" i="6"/>
  <c r="N41" i="6"/>
  <c r="M41" i="6"/>
  <c r="K41" i="6"/>
  <c r="J41" i="6"/>
  <c r="I41" i="6"/>
  <c r="H41" i="6"/>
  <c r="G41" i="6"/>
  <c r="F41" i="6"/>
  <c r="E41" i="6"/>
  <c r="D41" i="6"/>
  <c r="C41" i="6"/>
  <c r="B41" i="6"/>
  <c r="A41" i="6"/>
  <c r="AP40" i="6"/>
  <c r="V40" i="6"/>
  <c r="AJ40" i="6"/>
  <c r="W40" i="6"/>
  <c r="AK40" i="6"/>
  <c r="AN40" i="6"/>
  <c r="AO40" i="6"/>
  <c r="Y40" i="6"/>
  <c r="AM40" i="6"/>
  <c r="X40" i="6"/>
  <c r="AL40" i="6"/>
  <c r="L40" i="6"/>
  <c r="AI40" i="6"/>
  <c r="AD40" i="6"/>
  <c r="AC40" i="6"/>
  <c r="AB40" i="6"/>
  <c r="AA40" i="6"/>
  <c r="Z40" i="6"/>
  <c r="U40" i="6"/>
  <c r="T40" i="6"/>
  <c r="S40" i="6"/>
  <c r="R40" i="6"/>
  <c r="Q40" i="6"/>
  <c r="P40" i="6"/>
  <c r="O40" i="6"/>
  <c r="N40" i="6"/>
  <c r="M40" i="6"/>
  <c r="K40" i="6"/>
  <c r="J40" i="6"/>
  <c r="I40" i="6"/>
  <c r="H40" i="6"/>
  <c r="G40" i="6"/>
  <c r="F40" i="6"/>
  <c r="E40" i="6"/>
  <c r="D40" i="6"/>
  <c r="C40" i="6"/>
  <c r="B40" i="6"/>
  <c r="A40" i="6"/>
  <c r="AP39" i="6"/>
  <c r="V39" i="6"/>
  <c r="AJ39" i="6"/>
  <c r="W39" i="6"/>
  <c r="AK39" i="6"/>
  <c r="AN39" i="6"/>
  <c r="AO39" i="6"/>
  <c r="Y39" i="6"/>
  <c r="AM39" i="6"/>
  <c r="X39" i="6"/>
  <c r="AL39" i="6"/>
  <c r="L39" i="6"/>
  <c r="AI39" i="6"/>
  <c r="AD39" i="6"/>
  <c r="AC39" i="6"/>
  <c r="AB39" i="6"/>
  <c r="AA39" i="6"/>
  <c r="Z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F39" i="6"/>
  <c r="E39" i="6"/>
  <c r="D39" i="6"/>
  <c r="C39" i="6"/>
  <c r="B39" i="6"/>
  <c r="A39" i="6"/>
  <c r="AP38" i="6"/>
  <c r="V38" i="6"/>
  <c r="AJ38" i="6"/>
  <c r="W38" i="6"/>
  <c r="AK38" i="6"/>
  <c r="AN38" i="6"/>
  <c r="AO38" i="6"/>
  <c r="Y38" i="6"/>
  <c r="AM38" i="6"/>
  <c r="X38" i="6"/>
  <c r="AL38" i="6"/>
  <c r="L38" i="6"/>
  <c r="AI38" i="6"/>
  <c r="AD38" i="6"/>
  <c r="AC38" i="6"/>
  <c r="AB38" i="6"/>
  <c r="AA38" i="6"/>
  <c r="Z38" i="6"/>
  <c r="U38" i="6"/>
  <c r="T38" i="6"/>
  <c r="S38" i="6"/>
  <c r="R38" i="6"/>
  <c r="Q38" i="6"/>
  <c r="P38" i="6"/>
  <c r="O38" i="6"/>
  <c r="N38" i="6"/>
  <c r="M38" i="6"/>
  <c r="K38" i="6"/>
  <c r="J38" i="6"/>
  <c r="I38" i="6"/>
  <c r="H38" i="6"/>
  <c r="G38" i="6"/>
  <c r="F38" i="6"/>
  <c r="E38" i="6"/>
  <c r="D38" i="6"/>
  <c r="C38" i="6"/>
  <c r="B38" i="6"/>
  <c r="A38" i="6"/>
  <c r="AP37" i="6"/>
  <c r="V37" i="6"/>
  <c r="AJ37" i="6"/>
  <c r="W37" i="6"/>
  <c r="AK37" i="6"/>
  <c r="AN37" i="6"/>
  <c r="AO37" i="6"/>
  <c r="Y37" i="6"/>
  <c r="AM37" i="6"/>
  <c r="X37" i="6"/>
  <c r="AL37" i="6"/>
  <c r="L37" i="6"/>
  <c r="AI37" i="6"/>
  <c r="AD37" i="6"/>
  <c r="AC37" i="6"/>
  <c r="AB37" i="6"/>
  <c r="AA37" i="6"/>
  <c r="Z37" i="6"/>
  <c r="U37" i="6"/>
  <c r="T37" i="6"/>
  <c r="S37" i="6"/>
  <c r="R37" i="6"/>
  <c r="Q37" i="6"/>
  <c r="P37" i="6"/>
  <c r="O37" i="6"/>
  <c r="N37" i="6"/>
  <c r="M37" i="6"/>
  <c r="K37" i="6"/>
  <c r="J37" i="6"/>
  <c r="I37" i="6"/>
  <c r="H37" i="6"/>
  <c r="G37" i="6"/>
  <c r="F37" i="6"/>
  <c r="E37" i="6"/>
  <c r="D37" i="6"/>
  <c r="C37" i="6"/>
  <c r="B37" i="6"/>
  <c r="A37" i="6"/>
  <c r="AP36" i="6"/>
  <c r="V36" i="6"/>
  <c r="AJ36" i="6"/>
  <c r="W36" i="6"/>
  <c r="AK36" i="6"/>
  <c r="AN36" i="6"/>
  <c r="AO36" i="6"/>
  <c r="Y36" i="6"/>
  <c r="AM36" i="6"/>
  <c r="X36" i="6"/>
  <c r="AL36" i="6"/>
  <c r="L36" i="6"/>
  <c r="AI36" i="6"/>
  <c r="AD36" i="6"/>
  <c r="AC36" i="6"/>
  <c r="AB36" i="6"/>
  <c r="AA36" i="6"/>
  <c r="Z36" i="6"/>
  <c r="U36" i="6"/>
  <c r="T36" i="6"/>
  <c r="S36" i="6"/>
  <c r="R36" i="6"/>
  <c r="Q36" i="6"/>
  <c r="P36" i="6"/>
  <c r="O36" i="6"/>
  <c r="N36" i="6"/>
  <c r="M36" i="6"/>
  <c r="K36" i="6"/>
  <c r="J36" i="6"/>
  <c r="I36" i="6"/>
  <c r="H36" i="6"/>
  <c r="G36" i="6"/>
  <c r="F36" i="6"/>
  <c r="E36" i="6"/>
  <c r="D36" i="6"/>
  <c r="C36" i="6"/>
  <c r="B36" i="6"/>
  <c r="A36" i="6"/>
  <c r="AP35" i="6"/>
  <c r="V35" i="6"/>
  <c r="AJ35" i="6"/>
  <c r="W35" i="6"/>
  <c r="AK35" i="6"/>
  <c r="AN35" i="6"/>
  <c r="AO35" i="6"/>
  <c r="Y35" i="6"/>
  <c r="AM35" i="6"/>
  <c r="X35" i="6"/>
  <c r="AL35" i="6"/>
  <c r="L35" i="6"/>
  <c r="AI35" i="6"/>
  <c r="AD35" i="6"/>
  <c r="AC35" i="6"/>
  <c r="AB35" i="6"/>
  <c r="AA35" i="6"/>
  <c r="Z35" i="6"/>
  <c r="U35" i="6"/>
  <c r="T35" i="6"/>
  <c r="S35" i="6"/>
  <c r="R35" i="6"/>
  <c r="Q35" i="6"/>
  <c r="P35" i="6"/>
  <c r="O35" i="6"/>
  <c r="N35" i="6"/>
  <c r="M35" i="6"/>
  <c r="K35" i="6"/>
  <c r="J35" i="6"/>
  <c r="I35" i="6"/>
  <c r="H35" i="6"/>
  <c r="G35" i="6"/>
  <c r="F35" i="6"/>
  <c r="E35" i="6"/>
  <c r="D35" i="6"/>
  <c r="C35" i="6"/>
  <c r="B35" i="6"/>
  <c r="A35" i="6"/>
  <c r="AP34" i="6"/>
  <c r="V34" i="6"/>
  <c r="AJ34" i="6"/>
  <c r="W34" i="6"/>
  <c r="AK34" i="6"/>
  <c r="AN34" i="6"/>
  <c r="AO34" i="6"/>
  <c r="Y34" i="6"/>
  <c r="AM34" i="6"/>
  <c r="X34" i="6"/>
  <c r="AL34" i="6"/>
  <c r="L34" i="6"/>
  <c r="AI34" i="6"/>
  <c r="AD34" i="6"/>
  <c r="AC34" i="6"/>
  <c r="AB34" i="6"/>
  <c r="AA34" i="6"/>
  <c r="Z34" i="6"/>
  <c r="U34" i="6"/>
  <c r="T34" i="6"/>
  <c r="S34" i="6"/>
  <c r="R34" i="6"/>
  <c r="Q34" i="6"/>
  <c r="P34" i="6"/>
  <c r="O34" i="6"/>
  <c r="N34" i="6"/>
  <c r="M34" i="6"/>
  <c r="K34" i="6"/>
  <c r="J34" i="6"/>
  <c r="I34" i="6"/>
  <c r="H34" i="6"/>
  <c r="G34" i="6"/>
  <c r="F34" i="6"/>
  <c r="E34" i="6"/>
  <c r="D34" i="6"/>
  <c r="C34" i="6"/>
  <c r="B34" i="6"/>
  <c r="A34" i="6"/>
  <c r="AP33" i="6"/>
  <c r="V33" i="6"/>
  <c r="AJ33" i="6"/>
  <c r="W33" i="6"/>
  <c r="AK33" i="6"/>
  <c r="AN33" i="6"/>
  <c r="AO33" i="6"/>
  <c r="Y33" i="6"/>
  <c r="AM33" i="6"/>
  <c r="X33" i="6"/>
  <c r="AL33" i="6"/>
  <c r="L33" i="6"/>
  <c r="AI33" i="6"/>
  <c r="AD33" i="6"/>
  <c r="AC33" i="6"/>
  <c r="AB33" i="6"/>
  <c r="AA33" i="6"/>
  <c r="Z33" i="6"/>
  <c r="U33" i="6"/>
  <c r="T33" i="6"/>
  <c r="S33" i="6"/>
  <c r="R33" i="6"/>
  <c r="Q33" i="6"/>
  <c r="P33" i="6"/>
  <c r="O33" i="6"/>
  <c r="N33" i="6"/>
  <c r="M33" i="6"/>
  <c r="K33" i="6"/>
  <c r="J33" i="6"/>
  <c r="I33" i="6"/>
  <c r="H33" i="6"/>
  <c r="G33" i="6"/>
  <c r="F33" i="6"/>
  <c r="E33" i="6"/>
  <c r="D33" i="6"/>
  <c r="C33" i="6"/>
  <c r="B33" i="6"/>
  <c r="A33" i="6"/>
  <c r="AP32" i="6"/>
  <c r="V32" i="6"/>
  <c r="AJ32" i="6"/>
  <c r="W32" i="6"/>
  <c r="AK32" i="6"/>
  <c r="AN32" i="6"/>
  <c r="AO32" i="6"/>
  <c r="Y32" i="6"/>
  <c r="AM32" i="6"/>
  <c r="X32" i="6"/>
  <c r="AL32" i="6"/>
  <c r="L32" i="6"/>
  <c r="AI32" i="6"/>
  <c r="AD32" i="6"/>
  <c r="AC32" i="6"/>
  <c r="AB32" i="6"/>
  <c r="AA32" i="6"/>
  <c r="Z32" i="6"/>
  <c r="U32" i="6"/>
  <c r="T32" i="6"/>
  <c r="S32" i="6"/>
  <c r="R32" i="6"/>
  <c r="Q32" i="6"/>
  <c r="P32" i="6"/>
  <c r="O32" i="6"/>
  <c r="N32" i="6"/>
  <c r="M32" i="6"/>
  <c r="K32" i="6"/>
  <c r="J32" i="6"/>
  <c r="I32" i="6"/>
  <c r="H32" i="6"/>
  <c r="G32" i="6"/>
  <c r="F32" i="6"/>
  <c r="E32" i="6"/>
  <c r="D32" i="6"/>
  <c r="C32" i="6"/>
  <c r="B32" i="6"/>
  <c r="A32" i="6"/>
  <c r="AP31" i="6"/>
  <c r="V31" i="6"/>
  <c r="AJ31" i="6"/>
  <c r="W31" i="6"/>
  <c r="AK31" i="6"/>
  <c r="AN31" i="6"/>
  <c r="AO31" i="6"/>
  <c r="Y31" i="6"/>
  <c r="AM31" i="6"/>
  <c r="X31" i="6"/>
  <c r="AL31" i="6"/>
  <c r="L31" i="6"/>
  <c r="AI31" i="6"/>
  <c r="AD31" i="6"/>
  <c r="AC31" i="6"/>
  <c r="AB31" i="6"/>
  <c r="AA31" i="6"/>
  <c r="Z31" i="6"/>
  <c r="U31" i="6"/>
  <c r="T31" i="6"/>
  <c r="S31" i="6"/>
  <c r="R31" i="6"/>
  <c r="Q31" i="6"/>
  <c r="P31" i="6"/>
  <c r="O31" i="6"/>
  <c r="N31" i="6"/>
  <c r="M31" i="6"/>
  <c r="K31" i="6"/>
  <c r="J31" i="6"/>
  <c r="I31" i="6"/>
  <c r="H31" i="6"/>
  <c r="G31" i="6"/>
  <c r="F31" i="6"/>
  <c r="E31" i="6"/>
  <c r="D31" i="6"/>
  <c r="C31" i="6"/>
  <c r="B31" i="6"/>
  <c r="A31" i="6"/>
  <c r="AP30" i="6"/>
  <c r="V30" i="6"/>
  <c r="AJ30" i="6"/>
  <c r="W30" i="6"/>
  <c r="AK30" i="6"/>
  <c r="AN30" i="6"/>
  <c r="AO30" i="6"/>
  <c r="Y30" i="6"/>
  <c r="AM30" i="6"/>
  <c r="X30" i="6"/>
  <c r="AL30" i="6"/>
  <c r="L30" i="6"/>
  <c r="AI30" i="6"/>
  <c r="AD30" i="6"/>
  <c r="AC30" i="6"/>
  <c r="AB30" i="6"/>
  <c r="AA30" i="6"/>
  <c r="Z30" i="6"/>
  <c r="U30" i="6"/>
  <c r="T30" i="6"/>
  <c r="S30" i="6"/>
  <c r="R30" i="6"/>
  <c r="Q30" i="6"/>
  <c r="P30" i="6"/>
  <c r="O30" i="6"/>
  <c r="N30" i="6"/>
  <c r="M30" i="6"/>
  <c r="K30" i="6"/>
  <c r="J30" i="6"/>
  <c r="I30" i="6"/>
  <c r="H30" i="6"/>
  <c r="G30" i="6"/>
  <c r="F30" i="6"/>
  <c r="E30" i="6"/>
  <c r="D30" i="6"/>
  <c r="C30" i="6"/>
  <c r="B30" i="6"/>
  <c r="A30" i="6"/>
  <c r="AP29" i="6"/>
  <c r="V29" i="6"/>
  <c r="AJ29" i="6"/>
  <c r="W29" i="6"/>
  <c r="AK29" i="6"/>
  <c r="AN29" i="6"/>
  <c r="AO29" i="6"/>
  <c r="Y29" i="6"/>
  <c r="AM29" i="6"/>
  <c r="X29" i="6"/>
  <c r="AL29" i="6"/>
  <c r="L29" i="6"/>
  <c r="AI29" i="6"/>
  <c r="AD29" i="6"/>
  <c r="AC29" i="6"/>
  <c r="AB29" i="6"/>
  <c r="AA29" i="6"/>
  <c r="Z29" i="6"/>
  <c r="U29" i="6"/>
  <c r="T29" i="6"/>
  <c r="S29" i="6"/>
  <c r="R29" i="6"/>
  <c r="Q29" i="6"/>
  <c r="P29" i="6"/>
  <c r="O29" i="6"/>
  <c r="N29" i="6"/>
  <c r="M29" i="6"/>
  <c r="K29" i="6"/>
  <c r="J29" i="6"/>
  <c r="I29" i="6"/>
  <c r="H29" i="6"/>
  <c r="G29" i="6"/>
  <c r="F29" i="6"/>
  <c r="E29" i="6"/>
  <c r="D29" i="6"/>
  <c r="C29" i="6"/>
  <c r="B29" i="6"/>
  <c r="A29" i="6"/>
  <c r="AP28" i="6"/>
  <c r="V28" i="6"/>
  <c r="AJ28" i="6"/>
  <c r="W28" i="6"/>
  <c r="AK28" i="6"/>
  <c r="AN28" i="6"/>
  <c r="AO28" i="6"/>
  <c r="Y28" i="6"/>
  <c r="AM28" i="6"/>
  <c r="X28" i="6"/>
  <c r="AL28" i="6"/>
  <c r="L28" i="6"/>
  <c r="AI28" i="6"/>
  <c r="AD28" i="6"/>
  <c r="AC28" i="6"/>
  <c r="AB28" i="6"/>
  <c r="AA28" i="6"/>
  <c r="Z28" i="6"/>
  <c r="U28" i="6"/>
  <c r="T28" i="6"/>
  <c r="S28" i="6"/>
  <c r="R28" i="6"/>
  <c r="Q28" i="6"/>
  <c r="P28" i="6"/>
  <c r="O28" i="6"/>
  <c r="N28" i="6"/>
  <c r="M28" i="6"/>
  <c r="K28" i="6"/>
  <c r="J28" i="6"/>
  <c r="I28" i="6"/>
  <c r="H28" i="6"/>
  <c r="G28" i="6"/>
  <c r="F28" i="6"/>
  <c r="E28" i="6"/>
  <c r="D28" i="6"/>
  <c r="C28" i="6"/>
  <c r="B28" i="6"/>
  <c r="A28" i="6"/>
  <c r="AP27" i="6"/>
  <c r="V27" i="6"/>
  <c r="AJ27" i="6"/>
  <c r="W27" i="6"/>
  <c r="AK27" i="6"/>
  <c r="AN27" i="6"/>
  <c r="AO27" i="6"/>
  <c r="Y27" i="6"/>
  <c r="AM27" i="6"/>
  <c r="X27" i="6"/>
  <c r="AL27" i="6"/>
  <c r="L27" i="6"/>
  <c r="AI27" i="6"/>
  <c r="AD27" i="6"/>
  <c r="AC27" i="6"/>
  <c r="AB27" i="6"/>
  <c r="AA27" i="6"/>
  <c r="Z27" i="6"/>
  <c r="U27" i="6"/>
  <c r="T27" i="6"/>
  <c r="S27" i="6"/>
  <c r="R27" i="6"/>
  <c r="Q27" i="6"/>
  <c r="P27" i="6"/>
  <c r="O27" i="6"/>
  <c r="N27" i="6"/>
  <c r="M27" i="6"/>
  <c r="K27" i="6"/>
  <c r="J27" i="6"/>
  <c r="I27" i="6"/>
  <c r="H27" i="6"/>
  <c r="G27" i="6"/>
  <c r="F27" i="6"/>
  <c r="E27" i="6"/>
  <c r="D27" i="6"/>
  <c r="C27" i="6"/>
  <c r="B27" i="6"/>
  <c r="A27" i="6"/>
  <c r="AP26" i="6"/>
  <c r="V26" i="6"/>
  <c r="AJ26" i="6"/>
  <c r="W26" i="6"/>
  <c r="AK26" i="6"/>
  <c r="AN26" i="6"/>
  <c r="AO26" i="6"/>
  <c r="Y26" i="6"/>
  <c r="AM26" i="6"/>
  <c r="X26" i="6"/>
  <c r="AL26" i="6"/>
  <c r="L26" i="6"/>
  <c r="AI26" i="6"/>
  <c r="AD26" i="6"/>
  <c r="AC26" i="6"/>
  <c r="AB26" i="6"/>
  <c r="AA26" i="6"/>
  <c r="Z26" i="6"/>
  <c r="U26" i="6"/>
  <c r="T26" i="6"/>
  <c r="S26" i="6"/>
  <c r="R26" i="6"/>
  <c r="Q26" i="6"/>
  <c r="P26" i="6"/>
  <c r="O26" i="6"/>
  <c r="N26" i="6"/>
  <c r="M26" i="6"/>
  <c r="K26" i="6"/>
  <c r="J26" i="6"/>
  <c r="I26" i="6"/>
  <c r="H26" i="6"/>
  <c r="G26" i="6"/>
  <c r="F26" i="6"/>
  <c r="E26" i="6"/>
  <c r="D26" i="6"/>
  <c r="C26" i="6"/>
  <c r="B26" i="6"/>
  <c r="A26" i="6"/>
  <c r="AP25" i="6"/>
  <c r="V25" i="6"/>
  <c r="AJ25" i="6"/>
  <c r="W25" i="6"/>
  <c r="AK25" i="6"/>
  <c r="AN25" i="6"/>
  <c r="AO25" i="6"/>
  <c r="Y25" i="6"/>
  <c r="AM25" i="6"/>
  <c r="X25" i="6"/>
  <c r="AL25" i="6"/>
  <c r="L25" i="6"/>
  <c r="AI25" i="6"/>
  <c r="AD25" i="6"/>
  <c r="AC25" i="6"/>
  <c r="AB25" i="6"/>
  <c r="AA25" i="6"/>
  <c r="Z25" i="6"/>
  <c r="U25" i="6"/>
  <c r="T25" i="6"/>
  <c r="S25" i="6"/>
  <c r="R25" i="6"/>
  <c r="Q25" i="6"/>
  <c r="P25" i="6"/>
  <c r="O25" i="6"/>
  <c r="N25" i="6"/>
  <c r="M25" i="6"/>
  <c r="K25" i="6"/>
  <c r="J25" i="6"/>
  <c r="I25" i="6"/>
  <c r="H25" i="6"/>
  <c r="G25" i="6"/>
  <c r="F25" i="6"/>
  <c r="E25" i="6"/>
  <c r="D25" i="6"/>
  <c r="C25" i="6"/>
  <c r="B25" i="6"/>
  <c r="A25" i="6"/>
  <c r="AP24" i="6"/>
  <c r="V24" i="6"/>
  <c r="AJ24" i="6"/>
  <c r="W24" i="6"/>
  <c r="AK24" i="6"/>
  <c r="AN24" i="6"/>
  <c r="AO24" i="6"/>
  <c r="Y24" i="6"/>
  <c r="AM24" i="6"/>
  <c r="X24" i="6"/>
  <c r="AL24" i="6"/>
  <c r="L24" i="6"/>
  <c r="AI24" i="6"/>
  <c r="AD24" i="6"/>
  <c r="AC24" i="6"/>
  <c r="AB24" i="6"/>
  <c r="AA24" i="6"/>
  <c r="Z24" i="6"/>
  <c r="U24" i="6"/>
  <c r="T24" i="6"/>
  <c r="S24" i="6"/>
  <c r="R24" i="6"/>
  <c r="Q24" i="6"/>
  <c r="P24" i="6"/>
  <c r="O24" i="6"/>
  <c r="N24" i="6"/>
  <c r="M24" i="6"/>
  <c r="K24" i="6"/>
  <c r="J24" i="6"/>
  <c r="I24" i="6"/>
  <c r="H24" i="6"/>
  <c r="G24" i="6"/>
  <c r="F24" i="6"/>
  <c r="E24" i="6"/>
  <c r="D24" i="6"/>
  <c r="C24" i="6"/>
  <c r="B24" i="6"/>
  <c r="A24" i="6"/>
  <c r="AP23" i="6"/>
  <c r="V23" i="6"/>
  <c r="AJ23" i="6"/>
  <c r="W23" i="6"/>
  <c r="AK23" i="6"/>
  <c r="AN23" i="6"/>
  <c r="AO23" i="6"/>
  <c r="Y23" i="6"/>
  <c r="AM23" i="6"/>
  <c r="X23" i="6"/>
  <c r="AL23" i="6"/>
  <c r="L23" i="6"/>
  <c r="AI23" i="6"/>
  <c r="AD23" i="6"/>
  <c r="AC23" i="6"/>
  <c r="AB23" i="6"/>
  <c r="AA23" i="6"/>
  <c r="Z23" i="6"/>
  <c r="U23" i="6"/>
  <c r="T23" i="6"/>
  <c r="S23" i="6"/>
  <c r="R23" i="6"/>
  <c r="Q23" i="6"/>
  <c r="P23" i="6"/>
  <c r="O23" i="6"/>
  <c r="N23" i="6"/>
  <c r="M23" i="6"/>
  <c r="K23" i="6"/>
  <c r="J23" i="6"/>
  <c r="I23" i="6"/>
  <c r="H23" i="6"/>
  <c r="G23" i="6"/>
  <c r="F23" i="6"/>
  <c r="E23" i="6"/>
  <c r="D23" i="6"/>
  <c r="C23" i="6"/>
  <c r="B23" i="6"/>
  <c r="A23" i="6"/>
  <c r="AP22" i="6"/>
  <c r="V22" i="6"/>
  <c r="AJ22" i="6"/>
  <c r="W22" i="6"/>
  <c r="AK22" i="6"/>
  <c r="AN22" i="6"/>
  <c r="AO22" i="6"/>
  <c r="Y22" i="6"/>
  <c r="AM22" i="6"/>
  <c r="X22" i="6"/>
  <c r="AL22" i="6"/>
  <c r="L22" i="6"/>
  <c r="AI22" i="6"/>
  <c r="AD22" i="6"/>
  <c r="AC22" i="6"/>
  <c r="AB22" i="6"/>
  <c r="AA22" i="6"/>
  <c r="Z22" i="6"/>
  <c r="U22" i="6"/>
  <c r="T22" i="6"/>
  <c r="S22" i="6"/>
  <c r="R22" i="6"/>
  <c r="Q22" i="6"/>
  <c r="P22" i="6"/>
  <c r="O22" i="6"/>
  <c r="N22" i="6"/>
  <c r="M22" i="6"/>
  <c r="K22" i="6"/>
  <c r="J22" i="6"/>
  <c r="I22" i="6"/>
  <c r="H22" i="6"/>
  <c r="G22" i="6"/>
  <c r="F22" i="6"/>
  <c r="E22" i="6"/>
  <c r="D22" i="6"/>
  <c r="C22" i="6"/>
  <c r="B22" i="6"/>
  <c r="A22" i="6"/>
  <c r="AP21" i="6"/>
  <c r="V21" i="6"/>
  <c r="AJ21" i="6"/>
  <c r="W21" i="6"/>
  <c r="AK21" i="6"/>
  <c r="AN21" i="6"/>
  <c r="AO21" i="6"/>
  <c r="Y21" i="6"/>
  <c r="AM21" i="6"/>
  <c r="X21" i="6"/>
  <c r="AL21" i="6"/>
  <c r="L21" i="6"/>
  <c r="AI21" i="6"/>
  <c r="AD21" i="6"/>
  <c r="AC21" i="6"/>
  <c r="AB21" i="6"/>
  <c r="AA21" i="6"/>
  <c r="Z21" i="6"/>
  <c r="U21" i="6"/>
  <c r="T21" i="6"/>
  <c r="S21" i="6"/>
  <c r="R21" i="6"/>
  <c r="Q21" i="6"/>
  <c r="P21" i="6"/>
  <c r="O21" i="6"/>
  <c r="N21" i="6"/>
  <c r="M21" i="6"/>
  <c r="K21" i="6"/>
  <c r="J21" i="6"/>
  <c r="I21" i="6"/>
  <c r="H21" i="6"/>
  <c r="G21" i="6"/>
  <c r="F21" i="6"/>
  <c r="E21" i="6"/>
  <c r="D21" i="6"/>
  <c r="C21" i="6"/>
  <c r="B21" i="6"/>
  <c r="A21" i="6"/>
  <c r="AP20" i="6"/>
  <c r="V20" i="6"/>
  <c r="AJ20" i="6"/>
  <c r="W20" i="6"/>
  <c r="AK20" i="6"/>
  <c r="AN20" i="6"/>
  <c r="AO20" i="6"/>
  <c r="Y20" i="6"/>
  <c r="AM20" i="6"/>
  <c r="X20" i="6"/>
  <c r="AL20" i="6"/>
  <c r="L20" i="6"/>
  <c r="AI20" i="6"/>
  <c r="AD20" i="6"/>
  <c r="AC20" i="6"/>
  <c r="AB20" i="6"/>
  <c r="AA20" i="6"/>
  <c r="Z20" i="6"/>
  <c r="U20" i="6"/>
  <c r="T20" i="6"/>
  <c r="S20" i="6"/>
  <c r="R20" i="6"/>
  <c r="Q20" i="6"/>
  <c r="P20" i="6"/>
  <c r="O20" i="6"/>
  <c r="N20" i="6"/>
  <c r="M20" i="6"/>
  <c r="K20" i="6"/>
  <c r="J20" i="6"/>
  <c r="I20" i="6"/>
  <c r="H20" i="6"/>
  <c r="G20" i="6"/>
  <c r="F20" i="6"/>
  <c r="E20" i="6"/>
  <c r="D20" i="6"/>
  <c r="C20" i="6"/>
  <c r="B20" i="6"/>
  <c r="A20" i="6"/>
  <c r="AP19" i="6"/>
  <c r="V19" i="6"/>
  <c r="AJ19" i="6"/>
  <c r="W19" i="6"/>
  <c r="AK19" i="6"/>
  <c r="AN19" i="6"/>
  <c r="AO19" i="6"/>
  <c r="Y19" i="6"/>
  <c r="AM19" i="6"/>
  <c r="X19" i="6"/>
  <c r="AL19" i="6"/>
  <c r="L19" i="6"/>
  <c r="AI19" i="6"/>
  <c r="AD19" i="6"/>
  <c r="AC19" i="6"/>
  <c r="AB19" i="6"/>
  <c r="AA19" i="6"/>
  <c r="Z19" i="6"/>
  <c r="U19" i="6"/>
  <c r="T19" i="6"/>
  <c r="S19" i="6"/>
  <c r="R19" i="6"/>
  <c r="Q19" i="6"/>
  <c r="P19" i="6"/>
  <c r="O19" i="6"/>
  <c r="N19" i="6"/>
  <c r="M19" i="6"/>
  <c r="K19" i="6"/>
  <c r="J19" i="6"/>
  <c r="I19" i="6"/>
  <c r="H19" i="6"/>
  <c r="G19" i="6"/>
  <c r="F19" i="6"/>
  <c r="E19" i="6"/>
  <c r="D19" i="6"/>
  <c r="C19" i="6"/>
  <c r="B19" i="6"/>
  <c r="A19" i="6"/>
  <c r="AP18" i="6"/>
  <c r="V18" i="6"/>
  <c r="AJ18" i="6"/>
  <c r="W18" i="6"/>
  <c r="AK18" i="6"/>
  <c r="AN18" i="6"/>
  <c r="AO18" i="6"/>
  <c r="Y18" i="6"/>
  <c r="AM18" i="6"/>
  <c r="X18" i="6"/>
  <c r="AL18" i="6"/>
  <c r="L18" i="6"/>
  <c r="AI18" i="6"/>
  <c r="AD18" i="6"/>
  <c r="AC18" i="6"/>
  <c r="AB18" i="6"/>
  <c r="AA18" i="6"/>
  <c r="Z18" i="6"/>
  <c r="U18" i="6"/>
  <c r="T18" i="6"/>
  <c r="S18" i="6"/>
  <c r="R18" i="6"/>
  <c r="Q18" i="6"/>
  <c r="P18" i="6"/>
  <c r="O18" i="6"/>
  <c r="N18" i="6"/>
  <c r="M18" i="6"/>
  <c r="K18" i="6"/>
  <c r="J18" i="6"/>
  <c r="I18" i="6"/>
  <c r="H18" i="6"/>
  <c r="G18" i="6"/>
  <c r="F18" i="6"/>
  <c r="E18" i="6"/>
  <c r="D18" i="6"/>
  <c r="C18" i="6"/>
  <c r="B18" i="6"/>
  <c r="A18" i="6"/>
  <c r="AP17" i="6"/>
  <c r="V17" i="6"/>
  <c r="AJ17" i="6"/>
  <c r="W17" i="6"/>
  <c r="AK17" i="6"/>
  <c r="AN17" i="6"/>
  <c r="AO17" i="6"/>
  <c r="Y17" i="6"/>
  <c r="AM17" i="6"/>
  <c r="X17" i="6"/>
  <c r="AL17" i="6"/>
  <c r="L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K17" i="6"/>
  <c r="J17" i="6"/>
  <c r="I17" i="6"/>
  <c r="H17" i="6"/>
  <c r="G17" i="6"/>
  <c r="F17" i="6"/>
  <c r="E17" i="6"/>
  <c r="D17" i="6"/>
  <c r="C17" i="6"/>
  <c r="B17" i="6"/>
  <c r="A17" i="6"/>
  <c r="AP16" i="6"/>
  <c r="V16" i="6"/>
  <c r="AJ16" i="6"/>
  <c r="W16" i="6"/>
  <c r="AK16" i="6"/>
  <c r="AN16" i="6"/>
  <c r="AO16" i="6"/>
  <c r="Y16" i="6"/>
  <c r="AM16" i="6"/>
  <c r="X16" i="6"/>
  <c r="AL16" i="6"/>
  <c r="L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K16" i="6"/>
  <c r="J16" i="6"/>
  <c r="I16" i="6"/>
  <c r="H16" i="6"/>
  <c r="G16" i="6"/>
  <c r="F16" i="6"/>
  <c r="E16" i="6"/>
  <c r="D16" i="6"/>
  <c r="C16" i="6"/>
  <c r="B16" i="6"/>
  <c r="A16" i="6"/>
  <c r="AI6" i="6"/>
  <c r="AP15" i="6"/>
  <c r="V15" i="6"/>
  <c r="AJ15" i="6"/>
  <c r="W15" i="6"/>
  <c r="AK15" i="6"/>
  <c r="AN15" i="6"/>
  <c r="AO15" i="6"/>
  <c r="Y15" i="6"/>
  <c r="AM15" i="6"/>
  <c r="X15" i="6"/>
  <c r="AL15" i="6"/>
  <c r="L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K15" i="6"/>
  <c r="J15" i="6"/>
  <c r="I15" i="6"/>
  <c r="H15" i="6"/>
  <c r="G15" i="6"/>
  <c r="F15" i="6"/>
  <c r="E15" i="6"/>
  <c r="D15" i="6"/>
  <c r="C15" i="6"/>
  <c r="B15" i="6"/>
  <c r="A15" i="6"/>
  <c r="AP14" i="6"/>
  <c r="V14" i="6"/>
  <c r="AJ14" i="6"/>
  <c r="W14" i="6"/>
  <c r="AK14" i="6"/>
  <c r="AN14" i="6"/>
  <c r="AO14" i="6"/>
  <c r="Y14" i="6"/>
  <c r="AM14" i="6"/>
  <c r="X14" i="6"/>
  <c r="AL14" i="6"/>
  <c r="L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K14" i="6"/>
  <c r="J14" i="6"/>
  <c r="I14" i="6"/>
  <c r="H14" i="6"/>
  <c r="G14" i="6"/>
  <c r="F14" i="6"/>
  <c r="E14" i="6"/>
  <c r="D14" i="6"/>
  <c r="C14" i="6"/>
  <c r="B14" i="6"/>
  <c r="A14" i="6"/>
  <c r="AP13" i="6"/>
  <c r="V13" i="6"/>
  <c r="AJ13" i="6"/>
  <c r="W13" i="6"/>
  <c r="AK13" i="6"/>
  <c r="AN13" i="6"/>
  <c r="AO13" i="6"/>
  <c r="Y13" i="6"/>
  <c r="AM13" i="6"/>
  <c r="X13" i="6"/>
  <c r="AL13" i="6"/>
  <c r="L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K13" i="6"/>
  <c r="J13" i="6"/>
  <c r="I13" i="6"/>
  <c r="H13" i="6"/>
  <c r="G13" i="6"/>
  <c r="F13" i="6"/>
  <c r="E13" i="6"/>
  <c r="D13" i="6"/>
  <c r="C13" i="6"/>
  <c r="B13" i="6"/>
  <c r="A13" i="6"/>
  <c r="AP12" i="6"/>
  <c r="V12" i="6"/>
  <c r="AJ12" i="6"/>
  <c r="W12" i="6"/>
  <c r="AK12" i="6"/>
  <c r="AN12" i="6"/>
  <c r="AO12" i="6"/>
  <c r="Y12" i="6"/>
  <c r="AM12" i="6"/>
  <c r="X12" i="6"/>
  <c r="AL12" i="6"/>
  <c r="L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K12" i="6"/>
  <c r="J12" i="6"/>
  <c r="I12" i="6"/>
  <c r="H12" i="6"/>
  <c r="G12" i="6"/>
  <c r="F12" i="6"/>
  <c r="E12" i="6"/>
  <c r="D12" i="6"/>
  <c r="C12" i="6"/>
  <c r="B12" i="6"/>
  <c r="A12" i="6"/>
  <c r="AP11" i="6"/>
  <c r="V11" i="6"/>
  <c r="AJ11" i="6"/>
  <c r="W11" i="6"/>
  <c r="AK11" i="6"/>
  <c r="AN11" i="6"/>
  <c r="AO11" i="6"/>
  <c r="Y11" i="6"/>
  <c r="AM11" i="6"/>
  <c r="X11" i="6"/>
  <c r="AL11" i="6"/>
  <c r="L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K11" i="6"/>
  <c r="J11" i="6"/>
  <c r="I11" i="6"/>
  <c r="H11" i="6"/>
  <c r="G11" i="6"/>
  <c r="F11" i="6"/>
  <c r="E11" i="6"/>
  <c r="D11" i="6"/>
  <c r="C11" i="6"/>
  <c r="B11" i="6"/>
  <c r="A11" i="6"/>
  <c r="AP10" i="6"/>
  <c r="V10" i="6"/>
  <c r="AJ10" i="6"/>
  <c r="W10" i="6"/>
  <c r="AK10" i="6"/>
  <c r="AN10" i="6"/>
  <c r="AO10" i="6"/>
  <c r="Y10" i="6"/>
  <c r="AM10" i="6"/>
  <c r="X10" i="6"/>
  <c r="AL10" i="6"/>
  <c r="L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K10" i="6"/>
  <c r="J10" i="6"/>
  <c r="I10" i="6"/>
  <c r="H10" i="6"/>
  <c r="G10" i="6"/>
  <c r="F10" i="6"/>
  <c r="E10" i="6"/>
  <c r="D10" i="6"/>
  <c r="C10" i="6"/>
  <c r="B10" i="6"/>
  <c r="A10" i="6"/>
  <c r="AP9" i="6"/>
  <c r="V9" i="6"/>
  <c r="AJ9" i="6"/>
  <c r="W9" i="6"/>
  <c r="AK9" i="6"/>
  <c r="AN9" i="6"/>
  <c r="AO9" i="6"/>
  <c r="Y9" i="6"/>
  <c r="AM9" i="6"/>
  <c r="X9" i="6"/>
  <c r="AL9" i="6"/>
  <c r="L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K9" i="6"/>
  <c r="J9" i="6"/>
  <c r="I9" i="6"/>
  <c r="H9" i="6"/>
  <c r="G9" i="6"/>
  <c r="F9" i="6"/>
  <c r="E9" i="6"/>
  <c r="D9" i="6"/>
  <c r="C9" i="6"/>
  <c r="B9" i="6"/>
  <c r="A9" i="6"/>
  <c r="AP8" i="6"/>
  <c r="V8" i="6"/>
  <c r="AJ8" i="6"/>
  <c r="W8" i="6"/>
  <c r="AK8" i="6"/>
  <c r="AN8" i="6"/>
  <c r="AO8" i="6"/>
  <c r="Y8" i="6"/>
  <c r="AM8" i="6"/>
  <c r="X8" i="6"/>
  <c r="AL8" i="6"/>
  <c r="L8" i="6"/>
  <c r="AI8" i="6"/>
  <c r="AD8" i="6"/>
  <c r="AC8" i="6"/>
  <c r="AB8" i="6"/>
  <c r="AA8" i="6"/>
  <c r="Z8" i="6"/>
  <c r="U8" i="6"/>
  <c r="T8" i="6"/>
  <c r="S8" i="6"/>
  <c r="R8" i="6"/>
  <c r="Q8" i="6"/>
  <c r="P8" i="6"/>
  <c r="O8" i="6"/>
  <c r="N8" i="6"/>
  <c r="M8" i="6"/>
  <c r="K8" i="6"/>
  <c r="J8" i="6"/>
  <c r="I8" i="6"/>
  <c r="H8" i="6"/>
  <c r="G8" i="6"/>
  <c r="F8" i="6"/>
  <c r="E8" i="6"/>
  <c r="D8" i="6"/>
  <c r="C8" i="6"/>
  <c r="B8" i="6"/>
  <c r="A8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7" i="6"/>
  <c r="AI5" i="6"/>
  <c r="AP3" i="6"/>
  <c r="AP2" i="6"/>
  <c r="AP9" i="4"/>
  <c r="AP10" i="4"/>
  <c r="AP11" i="4"/>
  <c r="AP12" i="4"/>
  <c r="AP13" i="4"/>
  <c r="AP14" i="4"/>
  <c r="AI6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I4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I3" i="4"/>
  <c r="AP47" i="4"/>
  <c r="AP48" i="4"/>
  <c r="AP8" i="4"/>
  <c r="AI5" i="4"/>
  <c r="X17" i="4"/>
  <c r="AL17" i="4"/>
  <c r="X18" i="4"/>
  <c r="AL18" i="4"/>
  <c r="X19" i="4"/>
  <c r="AL19" i="4"/>
  <c r="X21" i="4"/>
  <c r="AL21" i="4"/>
  <c r="X22" i="4"/>
  <c r="AL22" i="4"/>
  <c r="X23" i="4"/>
  <c r="AL23" i="4"/>
  <c r="X24" i="4"/>
  <c r="AL24" i="4"/>
  <c r="X26" i="4"/>
  <c r="AL26" i="4"/>
  <c r="X27" i="4"/>
  <c r="AL27" i="4"/>
  <c r="X28" i="4"/>
  <c r="AL28" i="4"/>
  <c r="X29" i="4"/>
  <c r="AL29" i="4"/>
  <c r="X30" i="4"/>
  <c r="AL30" i="4"/>
  <c r="X31" i="4"/>
  <c r="AL31" i="4"/>
  <c r="X32" i="4"/>
  <c r="AL32" i="4"/>
  <c r="X33" i="4"/>
  <c r="AL33" i="4"/>
  <c r="X34" i="4"/>
  <c r="AL34" i="4"/>
  <c r="X35" i="4"/>
  <c r="AL35" i="4"/>
  <c r="AP3" i="4"/>
  <c r="X8" i="4"/>
  <c r="AL8" i="4"/>
  <c r="X9" i="4"/>
  <c r="AL9" i="4"/>
  <c r="X10" i="4"/>
  <c r="AL10" i="4"/>
  <c r="X11" i="4"/>
  <c r="AL11" i="4"/>
  <c r="X12" i="4"/>
  <c r="AL12" i="4"/>
  <c r="X13" i="4"/>
  <c r="AL13" i="4"/>
  <c r="X14" i="4"/>
  <c r="AL14" i="4"/>
  <c r="X37" i="4"/>
  <c r="AL37" i="4"/>
  <c r="X38" i="4"/>
  <c r="AL38" i="4"/>
  <c r="X39" i="4"/>
  <c r="AL39" i="4"/>
  <c r="X40" i="4"/>
  <c r="AL40" i="4"/>
  <c r="AP2" i="4"/>
  <c r="W8" i="4"/>
  <c r="AK8" i="4"/>
  <c r="W9" i="4"/>
  <c r="AK9" i="4"/>
  <c r="W10" i="4"/>
  <c r="AK10" i="4"/>
  <c r="W11" i="4"/>
  <c r="AK11" i="4"/>
  <c r="W12" i="4"/>
  <c r="AK12" i="4"/>
  <c r="W13" i="4"/>
  <c r="AK13" i="4"/>
  <c r="W14" i="4"/>
  <c r="AK14" i="4"/>
  <c r="W15" i="4"/>
  <c r="AK15" i="4"/>
  <c r="W16" i="4"/>
  <c r="AK16" i="4"/>
  <c r="W17" i="4"/>
  <c r="AK17" i="4"/>
  <c r="W18" i="4"/>
  <c r="AK18" i="4"/>
  <c r="W19" i="4"/>
  <c r="AK19" i="4"/>
  <c r="W20" i="4"/>
  <c r="AK20" i="4"/>
  <c r="W21" i="4"/>
  <c r="AK21" i="4"/>
  <c r="W22" i="4"/>
  <c r="AK22" i="4"/>
  <c r="W23" i="4"/>
  <c r="AK23" i="4"/>
  <c r="W24" i="4"/>
  <c r="AK24" i="4"/>
  <c r="W25" i="4"/>
  <c r="AK25" i="4"/>
  <c r="W26" i="4"/>
  <c r="AK26" i="4"/>
  <c r="W27" i="4"/>
  <c r="AK27" i="4"/>
  <c r="W28" i="4"/>
  <c r="AK28" i="4"/>
  <c r="W29" i="4"/>
  <c r="AK29" i="4"/>
  <c r="W30" i="4"/>
  <c r="AK30" i="4"/>
  <c r="W31" i="4"/>
  <c r="AK31" i="4"/>
  <c r="W32" i="4"/>
  <c r="AK32" i="4"/>
  <c r="W33" i="4"/>
  <c r="AK33" i="4"/>
  <c r="W34" i="4"/>
  <c r="AK34" i="4"/>
  <c r="W35" i="4"/>
  <c r="AK35" i="4"/>
  <c r="W36" i="4"/>
  <c r="AK36" i="4"/>
  <c r="W37" i="4"/>
  <c r="AK37" i="4"/>
  <c r="W38" i="4"/>
  <c r="AK38" i="4"/>
  <c r="W39" i="4"/>
  <c r="AK39" i="4"/>
  <c r="W40" i="4"/>
  <c r="AK40" i="4"/>
  <c r="AR124" i="4"/>
  <c r="AR125" i="4"/>
  <c r="AR126" i="4"/>
  <c r="AR123" i="4"/>
  <c r="AR107" i="4"/>
  <c r="AR108" i="4"/>
  <c r="AR109" i="4"/>
  <c r="AR106" i="4"/>
  <c r="AR111" i="4"/>
  <c r="AR112" i="4"/>
  <c r="AR113" i="4"/>
  <c r="AR114" i="4"/>
  <c r="AR115" i="4"/>
  <c r="AR116" i="4"/>
  <c r="AR117" i="4"/>
  <c r="AR118" i="4"/>
  <c r="AR119" i="4"/>
  <c r="AR120" i="4"/>
  <c r="AR121" i="4"/>
  <c r="AR122" i="4"/>
  <c r="AR110" i="4"/>
  <c r="L79" i="4"/>
  <c r="AI79" i="4"/>
  <c r="AP79" i="4"/>
  <c r="AP80" i="4"/>
  <c r="L81" i="4"/>
  <c r="AI81" i="4"/>
  <c r="AP81" i="4"/>
  <c r="L82" i="4"/>
  <c r="AI82" i="4"/>
  <c r="AP82" i="4"/>
  <c r="AP83" i="4"/>
  <c r="AP84" i="4"/>
  <c r="AP85" i="4"/>
  <c r="AP86" i="4"/>
  <c r="AP87" i="4"/>
  <c r="AP88" i="4"/>
  <c r="AP89" i="4"/>
  <c r="AP90" i="4"/>
  <c r="B79" i="4"/>
  <c r="C79" i="4"/>
  <c r="D79" i="4"/>
  <c r="E79" i="4"/>
  <c r="F79" i="4"/>
  <c r="G79" i="4"/>
  <c r="H79" i="4"/>
  <c r="I78" i="2"/>
  <c r="I79" i="4"/>
  <c r="J79" i="4"/>
  <c r="K79" i="4"/>
  <c r="M78" i="2"/>
  <c r="M79" i="4"/>
  <c r="N79" i="4"/>
  <c r="O79" i="4"/>
  <c r="P79" i="4"/>
  <c r="Q79" i="4"/>
  <c r="R79" i="4"/>
  <c r="S79" i="4"/>
  <c r="T79" i="4"/>
  <c r="U79" i="4"/>
  <c r="V79" i="4"/>
  <c r="AJ79" i="4"/>
  <c r="W79" i="4"/>
  <c r="AK79" i="4"/>
  <c r="X79" i="4"/>
  <c r="AL79" i="4"/>
  <c r="Y79" i="4"/>
  <c r="AM79" i="4"/>
  <c r="Z79" i="4"/>
  <c r="AA79" i="4"/>
  <c r="AB79" i="4"/>
  <c r="AC79" i="4"/>
  <c r="AD79" i="4"/>
  <c r="B80" i="4"/>
  <c r="C80" i="4"/>
  <c r="D80" i="4"/>
  <c r="E80" i="4"/>
  <c r="F80" i="4"/>
  <c r="G80" i="4"/>
  <c r="H80" i="4"/>
  <c r="I79" i="2"/>
  <c r="I80" i="4"/>
  <c r="J80" i="4"/>
  <c r="K80" i="4"/>
  <c r="L80" i="4"/>
  <c r="AI80" i="4"/>
  <c r="M79" i="2"/>
  <c r="M80" i="4"/>
  <c r="N80" i="4"/>
  <c r="O80" i="4"/>
  <c r="P80" i="4"/>
  <c r="Q80" i="4"/>
  <c r="R80" i="4"/>
  <c r="S80" i="4"/>
  <c r="T80" i="4"/>
  <c r="U80" i="4"/>
  <c r="V80" i="4"/>
  <c r="AJ80" i="4"/>
  <c r="W80" i="4"/>
  <c r="AK80" i="4"/>
  <c r="X80" i="4"/>
  <c r="AL80" i="4"/>
  <c r="Y80" i="4"/>
  <c r="AM80" i="4"/>
  <c r="Z80" i="4"/>
  <c r="AA80" i="4"/>
  <c r="AB80" i="4"/>
  <c r="AC80" i="4"/>
  <c r="AD80" i="4"/>
  <c r="B81" i="4"/>
  <c r="C81" i="4"/>
  <c r="D81" i="4"/>
  <c r="E81" i="4"/>
  <c r="F81" i="4"/>
  <c r="G81" i="4"/>
  <c r="H81" i="4"/>
  <c r="I80" i="2"/>
  <c r="I81" i="4"/>
  <c r="J81" i="4"/>
  <c r="K81" i="4"/>
  <c r="M80" i="2"/>
  <c r="M81" i="4"/>
  <c r="N81" i="4"/>
  <c r="O81" i="4"/>
  <c r="P81" i="4"/>
  <c r="Q81" i="4"/>
  <c r="R81" i="4"/>
  <c r="S81" i="4"/>
  <c r="T81" i="4"/>
  <c r="U81" i="4"/>
  <c r="V81" i="4"/>
  <c r="AJ81" i="4"/>
  <c r="W81" i="4"/>
  <c r="AK81" i="4"/>
  <c r="X81" i="4"/>
  <c r="AL81" i="4"/>
  <c r="Y81" i="4"/>
  <c r="AM81" i="4"/>
  <c r="Z81" i="4"/>
  <c r="AA81" i="4"/>
  <c r="AB81" i="4"/>
  <c r="AC81" i="4"/>
  <c r="AD81" i="4"/>
  <c r="B82" i="4"/>
  <c r="C82" i="4"/>
  <c r="D82" i="4"/>
  <c r="E82" i="4"/>
  <c r="F82" i="4"/>
  <c r="G82" i="4"/>
  <c r="H82" i="4"/>
  <c r="I81" i="2"/>
  <c r="I82" i="4"/>
  <c r="J82" i="4"/>
  <c r="K82" i="4"/>
  <c r="M81" i="2"/>
  <c r="M82" i="4"/>
  <c r="N82" i="4"/>
  <c r="O82" i="4"/>
  <c r="P82" i="4"/>
  <c r="Q82" i="4"/>
  <c r="R82" i="4"/>
  <c r="S82" i="4"/>
  <c r="T82" i="4"/>
  <c r="U82" i="4"/>
  <c r="V82" i="4"/>
  <c r="AJ82" i="4"/>
  <c r="W82" i="4"/>
  <c r="AK82" i="4"/>
  <c r="X82" i="4"/>
  <c r="AL82" i="4"/>
  <c r="Y82" i="4"/>
  <c r="AM82" i="4"/>
  <c r="Z82" i="4"/>
  <c r="AA82" i="4"/>
  <c r="AB82" i="4"/>
  <c r="AC82" i="4"/>
  <c r="AD82" i="4"/>
  <c r="B83" i="4"/>
  <c r="C83" i="4"/>
  <c r="D83" i="4"/>
  <c r="E83" i="4"/>
  <c r="F83" i="4"/>
  <c r="G83" i="4"/>
  <c r="H83" i="4"/>
  <c r="I82" i="2"/>
  <c r="I83" i="4"/>
  <c r="J83" i="4"/>
  <c r="K83" i="4"/>
  <c r="L83" i="4"/>
  <c r="AI83" i="4"/>
  <c r="M82" i="2"/>
  <c r="M83" i="4"/>
  <c r="N83" i="4"/>
  <c r="O83" i="4"/>
  <c r="P83" i="4"/>
  <c r="Q83" i="4"/>
  <c r="R83" i="4"/>
  <c r="S83" i="4"/>
  <c r="T83" i="4"/>
  <c r="U83" i="4"/>
  <c r="V83" i="4"/>
  <c r="AJ83" i="4"/>
  <c r="W83" i="4"/>
  <c r="AK83" i="4"/>
  <c r="X83" i="4"/>
  <c r="AL83" i="4"/>
  <c r="Y83" i="4"/>
  <c r="AM83" i="4"/>
  <c r="Z83" i="4"/>
  <c r="AA83" i="4"/>
  <c r="AB83" i="4"/>
  <c r="AC83" i="4"/>
  <c r="AD83" i="4"/>
  <c r="B84" i="4"/>
  <c r="C84" i="4"/>
  <c r="D84" i="4"/>
  <c r="E84" i="4"/>
  <c r="F84" i="4"/>
  <c r="G84" i="4"/>
  <c r="H84" i="4"/>
  <c r="I83" i="2"/>
  <c r="I84" i="4"/>
  <c r="J84" i="4"/>
  <c r="K84" i="4"/>
  <c r="L84" i="4"/>
  <c r="AI84" i="4"/>
  <c r="M83" i="2"/>
  <c r="M84" i="4"/>
  <c r="N84" i="4"/>
  <c r="O84" i="4"/>
  <c r="P84" i="4"/>
  <c r="Q84" i="4"/>
  <c r="R84" i="4"/>
  <c r="S84" i="4"/>
  <c r="T84" i="4"/>
  <c r="U84" i="4"/>
  <c r="V84" i="4"/>
  <c r="AJ84" i="4"/>
  <c r="W84" i="4"/>
  <c r="AK84" i="4"/>
  <c r="X84" i="4"/>
  <c r="AL84" i="4"/>
  <c r="Y84" i="4"/>
  <c r="AM84" i="4"/>
  <c r="Z84" i="4"/>
  <c r="AA84" i="4"/>
  <c r="AB84" i="4"/>
  <c r="AC84" i="4"/>
  <c r="AD84" i="4"/>
  <c r="B85" i="4"/>
  <c r="C85" i="4"/>
  <c r="D85" i="4"/>
  <c r="E85" i="4"/>
  <c r="F85" i="4"/>
  <c r="G85" i="4"/>
  <c r="H85" i="4"/>
  <c r="I84" i="2"/>
  <c r="I85" i="4"/>
  <c r="J85" i="4"/>
  <c r="K85" i="4"/>
  <c r="L85" i="4"/>
  <c r="AI85" i="4"/>
  <c r="M84" i="2"/>
  <c r="M85" i="4"/>
  <c r="N85" i="4"/>
  <c r="O85" i="4"/>
  <c r="P85" i="4"/>
  <c r="Q85" i="4"/>
  <c r="R85" i="4"/>
  <c r="S85" i="4"/>
  <c r="T85" i="4"/>
  <c r="U85" i="4"/>
  <c r="V85" i="4"/>
  <c r="AJ85" i="4"/>
  <c r="W85" i="4"/>
  <c r="AK85" i="4"/>
  <c r="X85" i="4"/>
  <c r="AL85" i="4"/>
  <c r="Y85" i="4"/>
  <c r="AM85" i="4"/>
  <c r="Z85" i="4"/>
  <c r="AA85" i="4"/>
  <c r="AB85" i="4"/>
  <c r="AC85" i="4"/>
  <c r="AD85" i="4"/>
  <c r="B86" i="4"/>
  <c r="C86" i="4"/>
  <c r="D86" i="4"/>
  <c r="E86" i="4"/>
  <c r="F86" i="4"/>
  <c r="G86" i="4"/>
  <c r="H86" i="4"/>
  <c r="I85" i="2"/>
  <c r="I86" i="4"/>
  <c r="J86" i="4"/>
  <c r="K86" i="4"/>
  <c r="L86" i="4"/>
  <c r="AI86" i="4"/>
  <c r="M85" i="2"/>
  <c r="M86" i="4"/>
  <c r="N86" i="4"/>
  <c r="O86" i="4"/>
  <c r="P86" i="4"/>
  <c r="Q86" i="4"/>
  <c r="R86" i="4"/>
  <c r="S86" i="4"/>
  <c r="T86" i="4"/>
  <c r="U86" i="4"/>
  <c r="V86" i="4"/>
  <c r="AJ86" i="4"/>
  <c r="W86" i="4"/>
  <c r="AK86" i="4"/>
  <c r="X86" i="4"/>
  <c r="AL86" i="4"/>
  <c r="Y86" i="4"/>
  <c r="AM86" i="4"/>
  <c r="Z86" i="4"/>
  <c r="AA86" i="4"/>
  <c r="AB86" i="4"/>
  <c r="AC86" i="4"/>
  <c r="AD86" i="4"/>
  <c r="B87" i="4"/>
  <c r="C87" i="4"/>
  <c r="D87" i="4"/>
  <c r="E87" i="4"/>
  <c r="F87" i="4"/>
  <c r="G87" i="4"/>
  <c r="H87" i="4"/>
  <c r="I86" i="2"/>
  <c r="I87" i="4"/>
  <c r="J87" i="4"/>
  <c r="K87" i="4"/>
  <c r="L87" i="4"/>
  <c r="AI87" i="4"/>
  <c r="M86" i="2"/>
  <c r="M87" i="4"/>
  <c r="N87" i="4"/>
  <c r="O87" i="4"/>
  <c r="P87" i="4"/>
  <c r="Q87" i="4"/>
  <c r="R87" i="4"/>
  <c r="S87" i="4"/>
  <c r="T87" i="4"/>
  <c r="U87" i="4"/>
  <c r="V87" i="4"/>
  <c r="AJ87" i="4"/>
  <c r="W87" i="4"/>
  <c r="AK87" i="4"/>
  <c r="X87" i="4"/>
  <c r="AL87" i="4"/>
  <c r="Y87" i="4"/>
  <c r="AM87" i="4"/>
  <c r="Z87" i="4"/>
  <c r="AA87" i="4"/>
  <c r="AB87" i="4"/>
  <c r="AC87" i="4"/>
  <c r="AD87" i="4"/>
  <c r="B88" i="4"/>
  <c r="C88" i="4"/>
  <c r="D88" i="4"/>
  <c r="E88" i="4"/>
  <c r="F88" i="4"/>
  <c r="G88" i="4"/>
  <c r="H88" i="4"/>
  <c r="I87" i="2"/>
  <c r="I88" i="4"/>
  <c r="J88" i="4"/>
  <c r="K88" i="4"/>
  <c r="L88" i="4"/>
  <c r="AI88" i="4"/>
  <c r="M87" i="2"/>
  <c r="M88" i="4"/>
  <c r="N88" i="4"/>
  <c r="O88" i="4"/>
  <c r="P88" i="4"/>
  <c r="Q88" i="4"/>
  <c r="R88" i="4"/>
  <c r="S88" i="4"/>
  <c r="T88" i="4"/>
  <c r="U88" i="4"/>
  <c r="V88" i="4"/>
  <c r="AJ88" i="4"/>
  <c r="W88" i="4"/>
  <c r="AK88" i="4"/>
  <c r="X88" i="4"/>
  <c r="AL88" i="4"/>
  <c r="Y88" i="4"/>
  <c r="AM88" i="4"/>
  <c r="Z88" i="4"/>
  <c r="AA88" i="4"/>
  <c r="AB88" i="4"/>
  <c r="AC88" i="4"/>
  <c r="AD88" i="4"/>
  <c r="B89" i="4"/>
  <c r="C89" i="4"/>
  <c r="D89" i="4"/>
  <c r="E89" i="4"/>
  <c r="F89" i="4"/>
  <c r="G89" i="4"/>
  <c r="H89" i="4"/>
  <c r="I88" i="2"/>
  <c r="I89" i="4"/>
  <c r="J89" i="4"/>
  <c r="K89" i="4"/>
  <c r="L89" i="4"/>
  <c r="AI89" i="4"/>
  <c r="M88" i="2"/>
  <c r="M89" i="4"/>
  <c r="N89" i="4"/>
  <c r="O89" i="4"/>
  <c r="P89" i="4"/>
  <c r="Q89" i="4"/>
  <c r="R89" i="4"/>
  <c r="S89" i="4"/>
  <c r="T89" i="4"/>
  <c r="U89" i="4"/>
  <c r="V89" i="4"/>
  <c r="AJ89" i="4"/>
  <c r="W89" i="4"/>
  <c r="AK89" i="4"/>
  <c r="X89" i="4"/>
  <c r="AL89" i="4"/>
  <c r="Y89" i="4"/>
  <c r="AM89" i="4"/>
  <c r="Z89" i="4"/>
  <c r="AA89" i="4"/>
  <c r="AB89" i="4"/>
  <c r="AC89" i="4"/>
  <c r="AD89" i="4"/>
  <c r="B90" i="4"/>
  <c r="C90" i="4"/>
  <c r="D90" i="4"/>
  <c r="E90" i="4"/>
  <c r="F90" i="4"/>
  <c r="G90" i="4"/>
  <c r="H90" i="4"/>
  <c r="I89" i="2"/>
  <c r="I90" i="4"/>
  <c r="J90" i="4"/>
  <c r="K90" i="4"/>
  <c r="L90" i="4"/>
  <c r="AI90" i="4"/>
  <c r="M89" i="2"/>
  <c r="M90" i="4"/>
  <c r="N90" i="4"/>
  <c r="O90" i="4"/>
  <c r="P90" i="4"/>
  <c r="Q90" i="4"/>
  <c r="R90" i="4"/>
  <c r="S90" i="4"/>
  <c r="T90" i="4"/>
  <c r="U90" i="4"/>
  <c r="V90" i="4"/>
  <c r="AJ90" i="4"/>
  <c r="W90" i="4"/>
  <c r="AK90" i="4"/>
  <c r="X90" i="4"/>
  <c r="AL90" i="4"/>
  <c r="Y90" i="4"/>
  <c r="AM90" i="4"/>
  <c r="Z90" i="4"/>
  <c r="AA90" i="4"/>
  <c r="AB90" i="4"/>
  <c r="AC90" i="4"/>
  <c r="AD90" i="4"/>
  <c r="A87" i="4"/>
  <c r="A88" i="4"/>
  <c r="A89" i="4"/>
  <c r="A90" i="4"/>
  <c r="A80" i="4"/>
  <c r="A81" i="4"/>
  <c r="A82" i="4"/>
  <c r="A83" i="4"/>
  <c r="A84" i="4"/>
  <c r="A85" i="4"/>
  <c r="A86" i="4"/>
  <c r="A79" i="4"/>
  <c r="AN79" i="4"/>
  <c r="AO79" i="4"/>
  <c r="AN84" i="4"/>
  <c r="AN88" i="4"/>
  <c r="AN80" i="4"/>
  <c r="AO80" i="4"/>
  <c r="AN90" i="4"/>
  <c r="AO90" i="4"/>
  <c r="AN86" i="4"/>
  <c r="AO86" i="4"/>
  <c r="AN82" i="4"/>
  <c r="AO82" i="4"/>
  <c r="AO88" i="4"/>
  <c r="AO84" i="4"/>
  <c r="AN89" i="4"/>
  <c r="AO89" i="4"/>
  <c r="AN87" i="4"/>
  <c r="AO87" i="4"/>
  <c r="AN85" i="4"/>
  <c r="AO85" i="4"/>
  <c r="AN83" i="4"/>
  <c r="AO83" i="4"/>
  <c r="AN81" i="4"/>
  <c r="AO81" i="4"/>
  <c r="M77" i="2"/>
  <c r="I77" i="2"/>
  <c r="M76" i="2"/>
  <c r="M101" i="4"/>
  <c r="I76" i="2"/>
  <c r="M75" i="2"/>
  <c r="I75" i="2"/>
  <c r="M74" i="2"/>
  <c r="M99" i="4"/>
  <c r="I74" i="2"/>
  <c r="M73" i="2"/>
  <c r="I73" i="2"/>
  <c r="M72" i="2"/>
  <c r="M97" i="4"/>
  <c r="I72" i="2"/>
  <c r="M71" i="2"/>
  <c r="I71" i="2"/>
  <c r="M70" i="2"/>
  <c r="M95" i="4"/>
  <c r="I70" i="2"/>
  <c r="M69" i="2"/>
  <c r="I69" i="2"/>
  <c r="M68" i="2"/>
  <c r="I68" i="2"/>
  <c r="M67" i="2"/>
  <c r="I67" i="2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I27" i="4"/>
  <c r="M20" i="2"/>
  <c r="M26" i="4"/>
  <c r="I20" i="2"/>
  <c r="M19" i="2"/>
  <c r="I19" i="2"/>
  <c r="I25" i="4"/>
  <c r="M18" i="2"/>
  <c r="I18" i="2"/>
  <c r="M17" i="2"/>
  <c r="I17" i="2"/>
  <c r="I23" i="4"/>
  <c r="M16" i="2"/>
  <c r="I16" i="2"/>
  <c r="M15" i="2"/>
  <c r="I15" i="2"/>
  <c r="M14" i="2"/>
  <c r="M20" i="4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3895" i="1"/>
  <c r="M27" i="4"/>
  <c r="M23" i="4"/>
  <c r="A20" i="4"/>
  <c r="A21" i="4"/>
  <c r="A22" i="4"/>
  <c r="A23" i="4"/>
  <c r="A24" i="4"/>
  <c r="A25" i="4"/>
  <c r="A26" i="4"/>
  <c r="A27" i="4"/>
  <c r="B20" i="4"/>
  <c r="C20" i="4"/>
  <c r="D20" i="4"/>
  <c r="E20" i="4"/>
  <c r="F20" i="4"/>
  <c r="G20" i="4"/>
  <c r="H20" i="4"/>
  <c r="I20" i="4"/>
  <c r="J20" i="4"/>
  <c r="K20" i="4"/>
  <c r="L20" i="4"/>
  <c r="N20" i="4"/>
  <c r="O20" i="4"/>
  <c r="P20" i="4"/>
  <c r="Q20" i="4"/>
  <c r="R20" i="4"/>
  <c r="S20" i="4"/>
  <c r="T20" i="4"/>
  <c r="U20" i="4"/>
  <c r="V20" i="4"/>
  <c r="X20" i="4"/>
  <c r="Y20" i="4"/>
  <c r="Z20" i="4"/>
  <c r="AA20" i="4"/>
  <c r="AB20" i="4"/>
  <c r="AC20" i="4"/>
  <c r="AD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Y21" i="4"/>
  <c r="Z21" i="4"/>
  <c r="AA21" i="4"/>
  <c r="AB21" i="4"/>
  <c r="AC21" i="4"/>
  <c r="AD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Y22" i="4"/>
  <c r="Z22" i="4"/>
  <c r="AA22" i="4"/>
  <c r="AB22" i="4"/>
  <c r="AC22" i="4"/>
  <c r="AD22" i="4"/>
  <c r="B23" i="4"/>
  <c r="C23" i="4"/>
  <c r="D23" i="4"/>
  <c r="E23" i="4"/>
  <c r="F23" i="4"/>
  <c r="G23" i="4"/>
  <c r="H23" i="4"/>
  <c r="J23" i="4"/>
  <c r="K23" i="4"/>
  <c r="L23" i="4"/>
  <c r="N23" i="4"/>
  <c r="O23" i="4"/>
  <c r="P23" i="4"/>
  <c r="Q23" i="4"/>
  <c r="R23" i="4"/>
  <c r="S23" i="4"/>
  <c r="T23" i="4"/>
  <c r="U23" i="4"/>
  <c r="V23" i="4"/>
  <c r="Y23" i="4"/>
  <c r="Z23" i="4"/>
  <c r="AA23" i="4"/>
  <c r="AB23" i="4"/>
  <c r="AC23" i="4"/>
  <c r="AD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Y24" i="4"/>
  <c r="Z24" i="4"/>
  <c r="AA24" i="4"/>
  <c r="AB24" i="4"/>
  <c r="AC24" i="4"/>
  <c r="AD24" i="4"/>
  <c r="B25" i="4"/>
  <c r="C25" i="4"/>
  <c r="D25" i="4"/>
  <c r="E25" i="4"/>
  <c r="F25" i="4"/>
  <c r="G25" i="4"/>
  <c r="H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X25" i="4"/>
  <c r="Y25" i="4"/>
  <c r="Z25" i="4"/>
  <c r="AA25" i="4"/>
  <c r="AB25" i="4"/>
  <c r="AC25" i="4"/>
  <c r="AD25" i="4"/>
  <c r="B26" i="4"/>
  <c r="C26" i="4"/>
  <c r="D26" i="4"/>
  <c r="E26" i="4"/>
  <c r="F26" i="4"/>
  <c r="G26" i="4"/>
  <c r="H26" i="4"/>
  <c r="I26" i="4"/>
  <c r="J26" i="4"/>
  <c r="K26" i="4"/>
  <c r="L26" i="4"/>
  <c r="N26" i="4"/>
  <c r="O26" i="4"/>
  <c r="P26" i="4"/>
  <c r="Q26" i="4"/>
  <c r="R26" i="4"/>
  <c r="S26" i="4"/>
  <c r="T26" i="4"/>
  <c r="U26" i="4"/>
  <c r="V26" i="4"/>
  <c r="Y26" i="4"/>
  <c r="Z26" i="4"/>
  <c r="AA26" i="4"/>
  <c r="AB26" i="4"/>
  <c r="AC26" i="4"/>
  <c r="AD26" i="4"/>
  <c r="B27" i="4"/>
  <c r="C27" i="4"/>
  <c r="D27" i="4"/>
  <c r="E27" i="4"/>
  <c r="F27" i="4"/>
  <c r="G27" i="4"/>
  <c r="H27" i="4"/>
  <c r="J27" i="4"/>
  <c r="K27" i="4"/>
  <c r="L27" i="4"/>
  <c r="N27" i="4"/>
  <c r="O27" i="4"/>
  <c r="P27" i="4"/>
  <c r="Q27" i="4"/>
  <c r="R27" i="4"/>
  <c r="S27" i="4"/>
  <c r="T27" i="4"/>
  <c r="U27" i="4"/>
  <c r="V27" i="4"/>
  <c r="Y27" i="4"/>
  <c r="Z27" i="4"/>
  <c r="AA27" i="4"/>
  <c r="AB27" i="4"/>
  <c r="AC27" i="4"/>
  <c r="AD27" i="4"/>
  <c r="A96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O96" i="4"/>
  <c r="P96" i="4"/>
  <c r="Q96" i="4"/>
  <c r="R96" i="4"/>
  <c r="S96" i="4"/>
  <c r="T96" i="4"/>
  <c r="U96" i="4"/>
  <c r="V96" i="4"/>
  <c r="W96" i="4"/>
  <c r="X96" i="4"/>
  <c r="Y96" i="4"/>
  <c r="Z96" i="4"/>
  <c r="AA96" i="4"/>
  <c r="AB96" i="4"/>
  <c r="AC96" i="4"/>
  <c r="AD96" i="4"/>
  <c r="A97" i="4"/>
  <c r="B97" i="4"/>
  <c r="C97" i="4"/>
  <c r="D97" i="4"/>
  <c r="E97" i="4"/>
  <c r="F97" i="4"/>
  <c r="G97" i="4"/>
  <c r="H97" i="4"/>
  <c r="I97" i="4"/>
  <c r="J97" i="4"/>
  <c r="K97" i="4"/>
  <c r="L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AA97" i="4"/>
  <c r="AB97" i="4"/>
  <c r="AC97" i="4"/>
  <c r="AD97" i="4"/>
  <c r="A98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T98" i="4"/>
  <c r="U98" i="4"/>
  <c r="V98" i="4"/>
  <c r="W98" i="4"/>
  <c r="X98" i="4"/>
  <c r="Y98" i="4"/>
  <c r="Z98" i="4"/>
  <c r="AA98" i="4"/>
  <c r="AB98" i="4"/>
  <c r="AC98" i="4"/>
  <c r="AD98" i="4"/>
  <c r="A99" i="4"/>
  <c r="B99" i="4"/>
  <c r="C99" i="4"/>
  <c r="D99" i="4"/>
  <c r="E99" i="4"/>
  <c r="F99" i="4"/>
  <c r="G99" i="4"/>
  <c r="H99" i="4"/>
  <c r="I99" i="4"/>
  <c r="J99" i="4"/>
  <c r="K99" i="4"/>
  <c r="L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100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101" i="4"/>
  <c r="B101" i="4"/>
  <c r="C101" i="4"/>
  <c r="D101" i="4"/>
  <c r="E101" i="4"/>
  <c r="F101" i="4"/>
  <c r="G101" i="4"/>
  <c r="H101" i="4"/>
  <c r="I101" i="4"/>
  <c r="J101" i="4"/>
  <c r="K101" i="4"/>
  <c r="L101" i="4"/>
  <c r="N101" i="4"/>
  <c r="O101" i="4"/>
  <c r="P101" i="4"/>
  <c r="Q101" i="4"/>
  <c r="R101" i="4"/>
  <c r="S101" i="4"/>
  <c r="T101" i="4"/>
  <c r="U101" i="4"/>
  <c r="V101" i="4"/>
  <c r="W101" i="4"/>
  <c r="X101" i="4"/>
  <c r="Y101" i="4"/>
  <c r="Z101" i="4"/>
  <c r="AA101" i="4"/>
  <c r="AB101" i="4"/>
  <c r="AC101" i="4"/>
  <c r="AD101" i="4"/>
  <c r="A102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T102" i="4"/>
  <c r="U102" i="4"/>
  <c r="V102" i="4"/>
  <c r="W102" i="4"/>
  <c r="X102" i="4"/>
  <c r="Y102" i="4"/>
  <c r="Z102" i="4"/>
  <c r="AA102" i="4"/>
  <c r="AB102" i="4"/>
  <c r="AC102" i="4"/>
  <c r="AD102" i="4"/>
  <c r="A95" i="4"/>
  <c r="B95" i="4"/>
  <c r="C95" i="4"/>
  <c r="D95" i="4"/>
  <c r="E95" i="4"/>
  <c r="F95" i="4"/>
  <c r="G95" i="4"/>
  <c r="H95" i="4"/>
  <c r="I95" i="4"/>
  <c r="J95" i="4"/>
  <c r="K95" i="4"/>
  <c r="L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AA95" i="4"/>
  <c r="AB95" i="4"/>
  <c r="AC95" i="4"/>
  <c r="AD95" i="4"/>
  <c r="AP78" i="4"/>
  <c r="A78" i="4"/>
  <c r="B78" i="4"/>
  <c r="C78" i="4"/>
  <c r="D78" i="4"/>
  <c r="E78" i="4"/>
  <c r="F78" i="4"/>
  <c r="G78" i="4"/>
  <c r="H78" i="4"/>
  <c r="I78" i="4"/>
  <c r="J78" i="4"/>
  <c r="K78" i="4"/>
  <c r="L78" i="4"/>
  <c r="AI78" i="4"/>
  <c r="M78" i="4"/>
  <c r="N78" i="4"/>
  <c r="O78" i="4"/>
  <c r="P78" i="4"/>
  <c r="Q78" i="4"/>
  <c r="R78" i="4"/>
  <c r="S78" i="4"/>
  <c r="T78" i="4"/>
  <c r="U78" i="4"/>
  <c r="V78" i="4"/>
  <c r="AJ78" i="4"/>
  <c r="W78" i="4"/>
  <c r="AK78" i="4"/>
  <c r="X78" i="4"/>
  <c r="AL78" i="4"/>
  <c r="Y78" i="4"/>
  <c r="AM78" i="4"/>
  <c r="Z78" i="4"/>
  <c r="AA78" i="4"/>
  <c r="AB78" i="4"/>
  <c r="AC78" i="4"/>
  <c r="AD78" i="4"/>
  <c r="M68" i="4"/>
  <c r="AP71" i="4"/>
  <c r="AP72" i="4"/>
  <c r="AP73" i="4"/>
  <c r="AP74" i="4"/>
  <c r="AP75" i="4"/>
  <c r="AP76" i="4"/>
  <c r="AP77" i="4"/>
  <c r="AP70" i="4"/>
  <c r="B68" i="4"/>
  <c r="C68" i="4"/>
  <c r="D68" i="4"/>
  <c r="E68" i="4"/>
  <c r="F68" i="4"/>
  <c r="G68" i="4"/>
  <c r="H68" i="4"/>
  <c r="I68" i="4"/>
  <c r="J68" i="4"/>
  <c r="K68" i="4"/>
  <c r="L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68" i="4"/>
  <c r="AN78" i="4"/>
  <c r="AO78" i="4"/>
  <c r="A71" i="4"/>
  <c r="B71" i="4"/>
  <c r="C71" i="4"/>
  <c r="D71" i="4"/>
  <c r="E71" i="4"/>
  <c r="F71" i="4"/>
  <c r="G71" i="4"/>
  <c r="H71" i="4"/>
  <c r="I71" i="4"/>
  <c r="J71" i="4"/>
  <c r="K71" i="4"/>
  <c r="L71" i="4"/>
  <c r="AI71" i="4"/>
  <c r="M71" i="4"/>
  <c r="N71" i="4"/>
  <c r="O71" i="4"/>
  <c r="P71" i="4"/>
  <c r="Q71" i="4"/>
  <c r="R71" i="4"/>
  <c r="S71" i="4"/>
  <c r="T71" i="4"/>
  <c r="U71" i="4"/>
  <c r="V71" i="4"/>
  <c r="AJ71" i="4"/>
  <c r="AN71" i="4"/>
  <c r="W71" i="4"/>
  <c r="AK71" i="4"/>
  <c r="AO71" i="4"/>
  <c r="X71" i="4"/>
  <c r="AL71" i="4"/>
  <c r="Y71" i="4"/>
  <c r="AM71" i="4"/>
  <c r="Z71" i="4"/>
  <c r="AA71" i="4"/>
  <c r="AB71" i="4"/>
  <c r="AC71" i="4"/>
  <c r="AD71" i="4"/>
  <c r="A72" i="4"/>
  <c r="B72" i="4"/>
  <c r="C72" i="4"/>
  <c r="D72" i="4"/>
  <c r="E72" i="4"/>
  <c r="F72" i="4"/>
  <c r="G72" i="4"/>
  <c r="H72" i="4"/>
  <c r="I72" i="4"/>
  <c r="J72" i="4"/>
  <c r="K72" i="4"/>
  <c r="L72" i="4"/>
  <c r="AI72" i="4"/>
  <c r="M72" i="4"/>
  <c r="N72" i="4"/>
  <c r="O72" i="4"/>
  <c r="P72" i="4"/>
  <c r="Q72" i="4"/>
  <c r="R72" i="4"/>
  <c r="S72" i="4"/>
  <c r="T72" i="4"/>
  <c r="U72" i="4"/>
  <c r="V72" i="4"/>
  <c r="AJ72" i="4"/>
  <c r="AN72" i="4"/>
  <c r="W72" i="4"/>
  <c r="AK72" i="4"/>
  <c r="X72" i="4"/>
  <c r="AL72" i="4"/>
  <c r="Y72" i="4"/>
  <c r="AM72" i="4"/>
  <c r="Z72" i="4"/>
  <c r="AA72" i="4"/>
  <c r="AB72" i="4"/>
  <c r="AC72" i="4"/>
  <c r="AD72" i="4"/>
  <c r="A73" i="4"/>
  <c r="B73" i="4"/>
  <c r="C73" i="4"/>
  <c r="D73" i="4"/>
  <c r="E73" i="4"/>
  <c r="F73" i="4"/>
  <c r="G73" i="4"/>
  <c r="H73" i="4"/>
  <c r="I73" i="4"/>
  <c r="J73" i="4"/>
  <c r="K73" i="4"/>
  <c r="L73" i="4"/>
  <c r="AI73" i="4"/>
  <c r="M73" i="4"/>
  <c r="N73" i="4"/>
  <c r="O73" i="4"/>
  <c r="P73" i="4"/>
  <c r="Q73" i="4"/>
  <c r="R73" i="4"/>
  <c r="S73" i="4"/>
  <c r="T73" i="4"/>
  <c r="U73" i="4"/>
  <c r="V73" i="4"/>
  <c r="AJ73" i="4"/>
  <c r="AN73" i="4"/>
  <c r="W73" i="4"/>
  <c r="AK73" i="4"/>
  <c r="AO73" i="4"/>
  <c r="X73" i="4"/>
  <c r="AL73" i="4"/>
  <c r="Y73" i="4"/>
  <c r="AM73" i="4"/>
  <c r="Z73" i="4"/>
  <c r="AA73" i="4"/>
  <c r="AB73" i="4"/>
  <c r="AC73" i="4"/>
  <c r="AD73" i="4"/>
  <c r="A74" i="4"/>
  <c r="B74" i="4"/>
  <c r="C74" i="4"/>
  <c r="D74" i="4"/>
  <c r="E74" i="4"/>
  <c r="F74" i="4"/>
  <c r="G74" i="4"/>
  <c r="H74" i="4"/>
  <c r="I74" i="4"/>
  <c r="J74" i="4"/>
  <c r="K74" i="4"/>
  <c r="L74" i="4"/>
  <c r="AI74" i="4"/>
  <c r="M74" i="4"/>
  <c r="N74" i="4"/>
  <c r="O74" i="4"/>
  <c r="P74" i="4"/>
  <c r="Q74" i="4"/>
  <c r="R74" i="4"/>
  <c r="S74" i="4"/>
  <c r="T74" i="4"/>
  <c r="U74" i="4"/>
  <c r="V74" i="4"/>
  <c r="AJ74" i="4"/>
  <c r="W74" i="4"/>
  <c r="AK74" i="4"/>
  <c r="X74" i="4"/>
  <c r="AL74" i="4"/>
  <c r="Y74" i="4"/>
  <c r="AM74" i="4"/>
  <c r="Z74" i="4"/>
  <c r="AA74" i="4"/>
  <c r="AB74" i="4"/>
  <c r="AC74" i="4"/>
  <c r="AD74" i="4"/>
  <c r="A75" i="4"/>
  <c r="B75" i="4"/>
  <c r="C75" i="4"/>
  <c r="D75" i="4"/>
  <c r="E75" i="4"/>
  <c r="F75" i="4"/>
  <c r="G75" i="4"/>
  <c r="H75" i="4"/>
  <c r="I75" i="4"/>
  <c r="J75" i="4"/>
  <c r="K75" i="4"/>
  <c r="L75" i="4"/>
  <c r="AI75" i="4"/>
  <c r="M75" i="4"/>
  <c r="N75" i="4"/>
  <c r="O75" i="4"/>
  <c r="P75" i="4"/>
  <c r="Q75" i="4"/>
  <c r="R75" i="4"/>
  <c r="S75" i="4"/>
  <c r="T75" i="4"/>
  <c r="U75" i="4"/>
  <c r="V75" i="4"/>
  <c r="AJ75" i="4"/>
  <c r="W75" i="4"/>
  <c r="AK75" i="4"/>
  <c r="X75" i="4"/>
  <c r="AL75" i="4"/>
  <c r="Y75" i="4"/>
  <c r="AM75" i="4"/>
  <c r="Z75" i="4"/>
  <c r="AA75" i="4"/>
  <c r="AB75" i="4"/>
  <c r="AC75" i="4"/>
  <c r="AD75" i="4"/>
  <c r="A76" i="4"/>
  <c r="B76" i="4"/>
  <c r="C76" i="4"/>
  <c r="D76" i="4"/>
  <c r="E76" i="4"/>
  <c r="F76" i="4"/>
  <c r="G76" i="4"/>
  <c r="H76" i="4"/>
  <c r="I76" i="4"/>
  <c r="J76" i="4"/>
  <c r="K76" i="4"/>
  <c r="L76" i="4"/>
  <c r="AI76" i="4"/>
  <c r="M76" i="4"/>
  <c r="N76" i="4"/>
  <c r="O76" i="4"/>
  <c r="P76" i="4"/>
  <c r="Q76" i="4"/>
  <c r="R76" i="4"/>
  <c r="S76" i="4"/>
  <c r="T76" i="4"/>
  <c r="U76" i="4"/>
  <c r="V76" i="4"/>
  <c r="AJ76" i="4"/>
  <c r="AN76" i="4"/>
  <c r="W76" i="4"/>
  <c r="AK76" i="4"/>
  <c r="X76" i="4"/>
  <c r="AL76" i="4"/>
  <c r="Y76" i="4"/>
  <c r="AM76" i="4"/>
  <c r="Z76" i="4"/>
  <c r="AA76" i="4"/>
  <c r="AB76" i="4"/>
  <c r="AC76" i="4"/>
  <c r="AD76" i="4"/>
  <c r="A77" i="4"/>
  <c r="B77" i="4"/>
  <c r="C77" i="4"/>
  <c r="D77" i="4"/>
  <c r="E77" i="4"/>
  <c r="F77" i="4"/>
  <c r="G77" i="4"/>
  <c r="H77" i="4"/>
  <c r="I77" i="4"/>
  <c r="J77" i="4"/>
  <c r="K77" i="4"/>
  <c r="L77" i="4"/>
  <c r="AI77" i="4"/>
  <c r="M77" i="4"/>
  <c r="N77" i="4"/>
  <c r="O77" i="4"/>
  <c r="P77" i="4"/>
  <c r="Q77" i="4"/>
  <c r="R77" i="4"/>
  <c r="S77" i="4"/>
  <c r="T77" i="4"/>
  <c r="U77" i="4"/>
  <c r="V77" i="4"/>
  <c r="AJ77" i="4"/>
  <c r="AN77" i="4"/>
  <c r="W77" i="4"/>
  <c r="AK77" i="4"/>
  <c r="AO77" i="4"/>
  <c r="X77" i="4"/>
  <c r="AL77" i="4"/>
  <c r="Y77" i="4"/>
  <c r="AM77" i="4"/>
  <c r="Z77" i="4"/>
  <c r="AA77" i="4"/>
  <c r="AB77" i="4"/>
  <c r="AC77" i="4"/>
  <c r="AD77" i="4"/>
  <c r="AP62" i="4"/>
  <c r="AP63" i="4"/>
  <c r="AP64" i="4"/>
  <c r="AP65" i="4"/>
  <c r="AP66" i="4"/>
  <c r="AP67" i="4"/>
  <c r="AI68" i="4"/>
  <c r="AJ68" i="4"/>
  <c r="AK68" i="4"/>
  <c r="AL68" i="4"/>
  <c r="AM68" i="4"/>
  <c r="AP68" i="4"/>
  <c r="AN68" i="4"/>
  <c r="AP61" i="4"/>
  <c r="B61" i="4"/>
  <c r="C61" i="4"/>
  <c r="D61" i="4"/>
  <c r="E61" i="4"/>
  <c r="F61" i="4"/>
  <c r="G61" i="4"/>
  <c r="H61" i="4"/>
  <c r="I61" i="4"/>
  <c r="J61" i="4"/>
  <c r="K61" i="4"/>
  <c r="L61" i="4"/>
  <c r="AI61" i="4"/>
  <c r="M61" i="4"/>
  <c r="N61" i="4"/>
  <c r="O61" i="4"/>
  <c r="P61" i="4"/>
  <c r="Q61" i="4"/>
  <c r="R61" i="4"/>
  <c r="S61" i="4"/>
  <c r="T61" i="4"/>
  <c r="U61" i="4"/>
  <c r="V61" i="4"/>
  <c r="AJ61" i="4"/>
  <c r="W61" i="4"/>
  <c r="AK61" i="4"/>
  <c r="X61" i="4"/>
  <c r="AL61" i="4"/>
  <c r="Y61" i="4"/>
  <c r="AM61" i="4"/>
  <c r="Z61" i="4"/>
  <c r="AA61" i="4"/>
  <c r="AB61" i="4"/>
  <c r="AC61" i="4"/>
  <c r="AD61" i="4"/>
  <c r="A61" i="4"/>
  <c r="AO76" i="4"/>
  <c r="AO72" i="4"/>
  <c r="AN75" i="4"/>
  <c r="AO75" i="4"/>
  <c r="AN74" i="4"/>
  <c r="AO74" i="4"/>
  <c r="AO68" i="4"/>
  <c r="AN61" i="4"/>
  <c r="AO61" i="4"/>
  <c r="A64" i="4"/>
  <c r="B64" i="4"/>
  <c r="C64" i="4"/>
  <c r="D64" i="4"/>
  <c r="E64" i="4"/>
  <c r="F64" i="4"/>
  <c r="G64" i="4"/>
  <c r="H64" i="4"/>
  <c r="I64" i="4"/>
  <c r="J64" i="4"/>
  <c r="K64" i="4"/>
  <c r="L64" i="4"/>
  <c r="AI64" i="4"/>
  <c r="M64" i="4"/>
  <c r="N64" i="4"/>
  <c r="O64" i="4"/>
  <c r="P64" i="4"/>
  <c r="Q64" i="4"/>
  <c r="R64" i="4"/>
  <c r="S64" i="4"/>
  <c r="T64" i="4"/>
  <c r="U64" i="4"/>
  <c r="V64" i="4"/>
  <c r="AJ64" i="4"/>
  <c r="W64" i="4"/>
  <c r="AK64" i="4"/>
  <c r="X64" i="4"/>
  <c r="AL64" i="4"/>
  <c r="Y64" i="4"/>
  <c r="AM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65" i="4"/>
  <c r="J65" i="4"/>
  <c r="K65" i="4"/>
  <c r="L65" i="4"/>
  <c r="AI65" i="4"/>
  <c r="M65" i="4"/>
  <c r="N65" i="4"/>
  <c r="O65" i="4"/>
  <c r="P65" i="4"/>
  <c r="Q65" i="4"/>
  <c r="R65" i="4"/>
  <c r="S65" i="4"/>
  <c r="T65" i="4"/>
  <c r="U65" i="4"/>
  <c r="V65" i="4"/>
  <c r="AJ65" i="4"/>
  <c r="W65" i="4"/>
  <c r="AK65" i="4"/>
  <c r="X65" i="4"/>
  <c r="AL65" i="4"/>
  <c r="Y65" i="4"/>
  <c r="AM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66" i="4"/>
  <c r="J66" i="4"/>
  <c r="K66" i="4"/>
  <c r="L66" i="4"/>
  <c r="AI66" i="4"/>
  <c r="M66" i="4"/>
  <c r="N66" i="4"/>
  <c r="O66" i="4"/>
  <c r="P66" i="4"/>
  <c r="Q66" i="4"/>
  <c r="R66" i="4"/>
  <c r="S66" i="4"/>
  <c r="T66" i="4"/>
  <c r="U66" i="4"/>
  <c r="V66" i="4"/>
  <c r="AJ66" i="4"/>
  <c r="W66" i="4"/>
  <c r="AK66" i="4"/>
  <c r="X66" i="4"/>
  <c r="AL66" i="4"/>
  <c r="Y66" i="4"/>
  <c r="AM66" i="4"/>
  <c r="Z66" i="4"/>
  <c r="AA66" i="4"/>
  <c r="AB66" i="4"/>
  <c r="AC66" i="4"/>
  <c r="AD66" i="4"/>
  <c r="A67" i="4"/>
  <c r="B67" i="4"/>
  <c r="C67" i="4"/>
  <c r="D67" i="4"/>
  <c r="E67" i="4"/>
  <c r="F67" i="4"/>
  <c r="G67" i="4"/>
  <c r="H67" i="4"/>
  <c r="I67" i="4"/>
  <c r="J67" i="4"/>
  <c r="K67" i="4"/>
  <c r="L67" i="4"/>
  <c r="AI67" i="4"/>
  <c r="M67" i="4"/>
  <c r="N67" i="4"/>
  <c r="O67" i="4"/>
  <c r="P67" i="4"/>
  <c r="Q67" i="4"/>
  <c r="R67" i="4"/>
  <c r="S67" i="4"/>
  <c r="T67" i="4"/>
  <c r="U67" i="4"/>
  <c r="V67" i="4"/>
  <c r="AJ67" i="4"/>
  <c r="W67" i="4"/>
  <c r="AK67" i="4"/>
  <c r="X67" i="4"/>
  <c r="AL67" i="4"/>
  <c r="Y67" i="4"/>
  <c r="AM67" i="4"/>
  <c r="Z67" i="4"/>
  <c r="AA67" i="4"/>
  <c r="AB67" i="4"/>
  <c r="AC67" i="4"/>
  <c r="AD67" i="4"/>
  <c r="A70" i="4"/>
  <c r="B70" i="4"/>
  <c r="C70" i="4"/>
  <c r="D70" i="4"/>
  <c r="E70" i="4"/>
  <c r="F70" i="4"/>
  <c r="G70" i="4"/>
  <c r="H70" i="4"/>
  <c r="I70" i="4"/>
  <c r="J70" i="4"/>
  <c r="K70" i="4"/>
  <c r="L70" i="4"/>
  <c r="AI70" i="4"/>
  <c r="M70" i="4"/>
  <c r="N70" i="4"/>
  <c r="O70" i="4"/>
  <c r="P70" i="4"/>
  <c r="Q70" i="4"/>
  <c r="R70" i="4"/>
  <c r="S70" i="4"/>
  <c r="T70" i="4"/>
  <c r="U70" i="4"/>
  <c r="V70" i="4"/>
  <c r="AJ70" i="4"/>
  <c r="W70" i="4"/>
  <c r="AK70" i="4"/>
  <c r="X70" i="4"/>
  <c r="AL70" i="4"/>
  <c r="Y70" i="4"/>
  <c r="AM70" i="4"/>
  <c r="Z70" i="4"/>
  <c r="AA70" i="4"/>
  <c r="AB70" i="4"/>
  <c r="AC70" i="4"/>
  <c r="AD70" i="4"/>
  <c r="AP51" i="4"/>
  <c r="AP52" i="4"/>
  <c r="AP53" i="4"/>
  <c r="AP54" i="4"/>
  <c r="AP55" i="4"/>
  <c r="AP56" i="4"/>
  <c r="AP57" i="4"/>
  <c r="AP58" i="4"/>
  <c r="AP59" i="4"/>
  <c r="AP50" i="4"/>
  <c r="AN70" i="4"/>
  <c r="AO70" i="4"/>
  <c r="AN67" i="4"/>
  <c r="AO67" i="4"/>
  <c r="AN65" i="4"/>
  <c r="AO65" i="4"/>
  <c r="AN66" i="4"/>
  <c r="AO66" i="4"/>
  <c r="AN64" i="4"/>
  <c r="AO64" i="4"/>
  <c r="A46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AK48" i="4"/>
  <c r="X48" i="4"/>
  <c r="AL48" i="4"/>
  <c r="Y48" i="4"/>
  <c r="AM48" i="4"/>
  <c r="Z48" i="4"/>
  <c r="AA48" i="4"/>
  <c r="AB48" i="4"/>
  <c r="AC48" i="4"/>
  <c r="AD48" i="4"/>
  <c r="A55" i="4"/>
  <c r="B55" i="4"/>
  <c r="C55" i="4"/>
  <c r="D55" i="4"/>
  <c r="E55" i="4"/>
  <c r="F55" i="4"/>
  <c r="G55" i="4"/>
  <c r="H55" i="4"/>
  <c r="I55" i="4"/>
  <c r="J55" i="4"/>
  <c r="K55" i="4"/>
  <c r="L55" i="4"/>
  <c r="AI55" i="4"/>
  <c r="M55" i="4"/>
  <c r="N55" i="4"/>
  <c r="O55" i="4"/>
  <c r="P55" i="4"/>
  <c r="Q55" i="4"/>
  <c r="R55" i="4"/>
  <c r="S55" i="4"/>
  <c r="T55" i="4"/>
  <c r="U55" i="4"/>
  <c r="V55" i="4"/>
  <c r="AJ55" i="4"/>
  <c r="AN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56" i="4"/>
  <c r="J56" i="4"/>
  <c r="K56" i="4"/>
  <c r="L56" i="4"/>
  <c r="AI56" i="4"/>
  <c r="M56" i="4"/>
  <c r="N56" i="4"/>
  <c r="O56" i="4"/>
  <c r="P56" i="4"/>
  <c r="Q56" i="4"/>
  <c r="R56" i="4"/>
  <c r="S56" i="4"/>
  <c r="T56" i="4"/>
  <c r="U56" i="4"/>
  <c r="V56" i="4"/>
  <c r="AJ56" i="4"/>
  <c r="AN56" i="4"/>
  <c r="W56" i="4"/>
  <c r="AK56" i="4"/>
  <c r="X56" i="4"/>
  <c r="AL56" i="4"/>
  <c r="Y56" i="4"/>
  <c r="AM56" i="4"/>
  <c r="Z56" i="4"/>
  <c r="AA56" i="4"/>
  <c r="AB56" i="4"/>
  <c r="AC56" i="4"/>
  <c r="AD56" i="4"/>
  <c r="A57" i="4"/>
  <c r="B57" i="4"/>
  <c r="C57" i="4"/>
  <c r="D57" i="4"/>
  <c r="E57" i="4"/>
  <c r="F57" i="4"/>
  <c r="G57" i="4"/>
  <c r="H57" i="4"/>
  <c r="I57" i="4"/>
  <c r="J57" i="4"/>
  <c r="K57" i="4"/>
  <c r="L57" i="4"/>
  <c r="AI57" i="4"/>
  <c r="M57" i="4"/>
  <c r="N57" i="4"/>
  <c r="O57" i="4"/>
  <c r="P57" i="4"/>
  <c r="Q57" i="4"/>
  <c r="R57" i="4"/>
  <c r="S57" i="4"/>
  <c r="T57" i="4"/>
  <c r="U57" i="4"/>
  <c r="V57" i="4"/>
  <c r="AJ57" i="4"/>
  <c r="AN57" i="4"/>
  <c r="W57" i="4"/>
  <c r="AK57" i="4"/>
  <c r="X57" i="4"/>
  <c r="AL57" i="4"/>
  <c r="Y57" i="4"/>
  <c r="AM57" i="4"/>
  <c r="Z57" i="4"/>
  <c r="AA57" i="4"/>
  <c r="AB57" i="4"/>
  <c r="AC57" i="4"/>
  <c r="AD57" i="4"/>
  <c r="A58" i="4"/>
  <c r="B58" i="4"/>
  <c r="C58" i="4"/>
  <c r="D58" i="4"/>
  <c r="E58" i="4"/>
  <c r="F58" i="4"/>
  <c r="G58" i="4"/>
  <c r="H58" i="4"/>
  <c r="I58" i="4"/>
  <c r="J58" i="4"/>
  <c r="K58" i="4"/>
  <c r="L58" i="4"/>
  <c r="AI58" i="4"/>
  <c r="M58" i="4"/>
  <c r="N58" i="4"/>
  <c r="O58" i="4"/>
  <c r="P58" i="4"/>
  <c r="Q58" i="4"/>
  <c r="R58" i="4"/>
  <c r="S58" i="4"/>
  <c r="T58" i="4"/>
  <c r="U58" i="4"/>
  <c r="V58" i="4"/>
  <c r="AJ58" i="4"/>
  <c r="W58" i="4"/>
  <c r="AK58" i="4"/>
  <c r="X58" i="4"/>
  <c r="AL58" i="4"/>
  <c r="Y58" i="4"/>
  <c r="AM58" i="4"/>
  <c r="Z58" i="4"/>
  <c r="AA58" i="4"/>
  <c r="AB58" i="4"/>
  <c r="AC58" i="4"/>
  <c r="AD58" i="4"/>
  <c r="A59" i="4"/>
  <c r="B59" i="4"/>
  <c r="C59" i="4"/>
  <c r="D59" i="4"/>
  <c r="E59" i="4"/>
  <c r="F59" i="4"/>
  <c r="G59" i="4"/>
  <c r="H59" i="4"/>
  <c r="I59" i="4"/>
  <c r="J59" i="4"/>
  <c r="K59" i="4"/>
  <c r="L59" i="4"/>
  <c r="AI59" i="4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2" i="4"/>
  <c r="B62" i="4"/>
  <c r="C62" i="4"/>
  <c r="D62" i="4"/>
  <c r="E62" i="4"/>
  <c r="F62" i="4"/>
  <c r="G62" i="4"/>
  <c r="H62" i="4"/>
  <c r="I62" i="4"/>
  <c r="J62" i="4"/>
  <c r="K62" i="4"/>
  <c r="L62" i="4"/>
  <c r="AI62" i="4"/>
  <c r="M62" i="4"/>
  <c r="N62" i="4"/>
  <c r="O62" i="4"/>
  <c r="P62" i="4"/>
  <c r="Q62" i="4"/>
  <c r="R62" i="4"/>
  <c r="S62" i="4"/>
  <c r="T62" i="4"/>
  <c r="U62" i="4"/>
  <c r="V62" i="4"/>
  <c r="AJ62" i="4"/>
  <c r="W62" i="4"/>
  <c r="AK62" i="4"/>
  <c r="X62" i="4"/>
  <c r="AL62" i="4"/>
  <c r="Y62" i="4"/>
  <c r="AM62" i="4"/>
  <c r="Z62" i="4"/>
  <c r="AA62" i="4"/>
  <c r="AB62" i="4"/>
  <c r="AC62" i="4"/>
  <c r="AD62" i="4"/>
  <c r="A63" i="4"/>
  <c r="B63" i="4"/>
  <c r="C63" i="4"/>
  <c r="D63" i="4"/>
  <c r="E63" i="4"/>
  <c r="F63" i="4"/>
  <c r="G63" i="4"/>
  <c r="H63" i="4"/>
  <c r="I63" i="4"/>
  <c r="J63" i="4"/>
  <c r="K63" i="4"/>
  <c r="L63" i="4"/>
  <c r="AI63" i="4"/>
  <c r="M63" i="4"/>
  <c r="N63" i="4"/>
  <c r="O63" i="4"/>
  <c r="P63" i="4"/>
  <c r="Q63" i="4"/>
  <c r="R63" i="4"/>
  <c r="S63" i="4"/>
  <c r="T63" i="4"/>
  <c r="U63" i="4"/>
  <c r="V63" i="4"/>
  <c r="AJ63" i="4"/>
  <c r="W63" i="4"/>
  <c r="AK63" i="4"/>
  <c r="X63" i="4"/>
  <c r="AL63" i="4"/>
  <c r="Y63" i="4"/>
  <c r="AM63" i="4"/>
  <c r="Z63" i="4"/>
  <c r="AA63" i="4"/>
  <c r="AB63" i="4"/>
  <c r="AC63" i="4"/>
  <c r="AD63" i="4"/>
  <c r="A52" i="4"/>
  <c r="B52" i="4"/>
  <c r="C52" i="4"/>
  <c r="D52" i="4"/>
  <c r="E52" i="4"/>
  <c r="F52" i="4"/>
  <c r="G52" i="4"/>
  <c r="H52" i="4"/>
  <c r="I52" i="4"/>
  <c r="J52" i="4"/>
  <c r="K52" i="4"/>
  <c r="L52" i="4"/>
  <c r="AI52" i="4"/>
  <c r="M52" i="4"/>
  <c r="N52" i="4"/>
  <c r="O52" i="4"/>
  <c r="P52" i="4"/>
  <c r="Q52" i="4"/>
  <c r="R52" i="4"/>
  <c r="S52" i="4"/>
  <c r="T52" i="4"/>
  <c r="U52" i="4"/>
  <c r="V52" i="4"/>
  <c r="AJ52" i="4"/>
  <c r="AN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53" i="4"/>
  <c r="J53" i="4"/>
  <c r="K53" i="4"/>
  <c r="L53" i="4"/>
  <c r="AI53" i="4"/>
  <c r="M53" i="4"/>
  <c r="N53" i="4"/>
  <c r="O53" i="4"/>
  <c r="P53" i="4"/>
  <c r="Q53" i="4"/>
  <c r="R53" i="4"/>
  <c r="S53" i="4"/>
  <c r="T53" i="4"/>
  <c r="U53" i="4"/>
  <c r="V53" i="4"/>
  <c r="AJ53" i="4"/>
  <c r="AN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54" i="4"/>
  <c r="J54" i="4"/>
  <c r="K54" i="4"/>
  <c r="L54" i="4"/>
  <c r="AI54" i="4"/>
  <c r="M54" i="4"/>
  <c r="N54" i="4"/>
  <c r="O54" i="4"/>
  <c r="P54" i="4"/>
  <c r="Q54" i="4"/>
  <c r="R54" i="4"/>
  <c r="S54" i="4"/>
  <c r="T54" i="4"/>
  <c r="U54" i="4"/>
  <c r="V54" i="4"/>
  <c r="AJ54" i="4"/>
  <c r="W54" i="4"/>
  <c r="AK54" i="4"/>
  <c r="X54" i="4"/>
  <c r="AL54" i="4"/>
  <c r="Y54" i="4"/>
  <c r="AM54" i="4"/>
  <c r="Z54" i="4"/>
  <c r="AA54" i="4"/>
  <c r="AB54" i="4"/>
  <c r="AC54" i="4"/>
  <c r="AD5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AK45" i="4"/>
  <c r="X45" i="4"/>
  <c r="AL45" i="4"/>
  <c r="Y45" i="4"/>
  <c r="AM45" i="4"/>
  <c r="Z45" i="4"/>
  <c r="AA45" i="4"/>
  <c r="AB45" i="4"/>
  <c r="AC45" i="4"/>
  <c r="AD45" i="4"/>
  <c r="AO52" i="4"/>
  <c r="AO56" i="4"/>
  <c r="AO53" i="4"/>
  <c r="AO57" i="4"/>
  <c r="AO55" i="4"/>
  <c r="AN63" i="4"/>
  <c r="AO63" i="4"/>
  <c r="AN62" i="4"/>
  <c r="AO62" i="4"/>
  <c r="AN58" i="4"/>
  <c r="AO58" i="4"/>
  <c r="AN54" i="4"/>
  <c r="AO54" i="4"/>
  <c r="AN59" i="4"/>
  <c r="AO59" i="4"/>
  <c r="AM27" i="4"/>
  <c r="A28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AK42" i="4"/>
  <c r="X42" i="4"/>
  <c r="AL42" i="4"/>
  <c r="Y42" i="4"/>
  <c r="AM42" i="4"/>
  <c r="Z42" i="4"/>
  <c r="AA42" i="4"/>
  <c r="AB42" i="4"/>
  <c r="AC42" i="4"/>
  <c r="AD42" i="4"/>
  <c r="A43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AK43" i="4"/>
  <c r="X43" i="4"/>
  <c r="AL43" i="4"/>
  <c r="Y43" i="4"/>
  <c r="AM43" i="4"/>
  <c r="Z43" i="4"/>
  <c r="AA43" i="4"/>
  <c r="AB43" i="4"/>
  <c r="AC43" i="4"/>
  <c r="AD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AK44" i="4"/>
  <c r="X44" i="4"/>
  <c r="AL44" i="4"/>
  <c r="Y44" i="4"/>
  <c r="AM44" i="4"/>
  <c r="Z44" i="4"/>
  <c r="AA44" i="4"/>
  <c r="AB44" i="4"/>
  <c r="AC44" i="4"/>
  <c r="AD44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AK51" i="4"/>
  <c r="X51" i="4"/>
  <c r="AL51" i="4"/>
  <c r="Y51" i="4"/>
  <c r="AM51" i="4"/>
  <c r="Z51" i="4"/>
  <c r="AA51" i="4"/>
  <c r="AB51" i="4"/>
  <c r="AC51" i="4"/>
  <c r="AD51" i="4"/>
  <c r="AM21" i="4"/>
  <c r="AM22" i="4"/>
  <c r="AM23" i="4"/>
  <c r="AM24" i="4"/>
  <c r="AL25" i="4"/>
  <c r="AM25" i="4"/>
  <c r="AM26" i="4"/>
  <c r="AL20" i="4"/>
  <c r="AM20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Y19" i="4"/>
  <c r="AM19" i="4"/>
  <c r="Z19" i="4"/>
  <c r="AA19" i="4"/>
  <c r="AB19" i="4"/>
  <c r="AC19" i="4"/>
  <c r="AD19" i="4"/>
  <c r="AN29" i="4"/>
  <c r="AO29" i="4"/>
  <c r="AN25" i="4"/>
  <c r="AO25" i="4"/>
  <c r="AN44" i="4"/>
  <c r="AO44" i="4"/>
  <c r="AN40" i="4"/>
  <c r="AO40" i="4"/>
  <c r="AN51" i="4"/>
  <c r="AO51" i="4"/>
  <c r="AN50" i="4"/>
  <c r="AO50" i="4"/>
  <c r="AN43" i="4"/>
  <c r="AO43" i="4"/>
  <c r="AN39" i="4"/>
  <c r="AO39" i="4"/>
  <c r="AN35" i="4"/>
  <c r="AO35" i="4"/>
  <c r="AN21" i="4"/>
  <c r="AO21" i="4"/>
  <c r="AN23" i="4"/>
  <c r="AO23" i="4"/>
  <c r="AN38" i="4"/>
  <c r="AO38" i="4"/>
  <c r="AN34" i="4"/>
  <c r="AO34" i="4"/>
  <c r="AN32" i="4"/>
  <c r="AO32" i="4"/>
  <c r="AN41" i="4"/>
  <c r="AO41" i="4"/>
  <c r="AN19" i="4"/>
  <c r="AO19" i="4"/>
  <c r="AN26" i="4"/>
  <c r="AO26" i="4"/>
  <c r="AN24" i="4"/>
  <c r="AO24" i="4"/>
  <c r="AN30" i="4"/>
  <c r="AO30" i="4"/>
  <c r="AN22" i="4"/>
  <c r="AO22" i="4"/>
  <c r="AN37" i="4"/>
  <c r="AO37" i="4"/>
  <c r="AN20" i="4"/>
  <c r="AO20" i="4"/>
  <c r="AN33" i="4"/>
  <c r="AO33" i="4"/>
  <c r="AN42" i="4"/>
  <c r="AO42" i="4"/>
  <c r="AN31" i="4"/>
  <c r="AO31" i="4"/>
  <c r="AN28" i="4"/>
  <c r="AO28" i="4"/>
  <c r="AN27" i="4"/>
  <c r="AO27" i="4"/>
  <c r="AN45" i="4"/>
  <c r="AO45" i="4"/>
  <c r="AN47" i="4"/>
  <c r="AO47" i="4"/>
  <c r="AN46" i="4"/>
  <c r="AO46" i="4"/>
  <c r="AN48" i="4"/>
  <c r="AO48" i="4"/>
  <c r="AN36" i="4"/>
  <c r="AO36" i="4"/>
  <c r="A8" i="4"/>
  <c r="B8" i="4"/>
  <c r="C8" i="4"/>
  <c r="D8" i="4"/>
  <c r="E8" i="4"/>
  <c r="F8" i="4"/>
  <c r="G8" i="4"/>
  <c r="H8" i="4"/>
  <c r="I8" i="4"/>
  <c r="J8" i="4"/>
  <c r="K8" i="4"/>
  <c r="L8" i="4"/>
  <c r="AI8" i="4"/>
  <c r="M8" i="4"/>
  <c r="N8" i="4"/>
  <c r="O8" i="4"/>
  <c r="P8" i="4"/>
  <c r="Q8" i="4"/>
  <c r="R8" i="4"/>
  <c r="S8" i="4"/>
  <c r="T8" i="4"/>
  <c r="U8" i="4"/>
  <c r="V8" i="4"/>
  <c r="AJ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9" i="4"/>
  <c r="J9" i="4"/>
  <c r="K9" i="4"/>
  <c r="L9" i="4"/>
  <c r="AI9" i="4"/>
  <c r="M9" i="4"/>
  <c r="N9" i="4"/>
  <c r="O9" i="4"/>
  <c r="P9" i="4"/>
  <c r="Q9" i="4"/>
  <c r="R9" i="4"/>
  <c r="S9" i="4"/>
  <c r="T9" i="4"/>
  <c r="U9" i="4"/>
  <c r="V9" i="4"/>
  <c r="AJ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AI10" i="4"/>
  <c r="M10" i="4"/>
  <c r="N10" i="4"/>
  <c r="O10" i="4"/>
  <c r="P10" i="4"/>
  <c r="Q10" i="4"/>
  <c r="R10" i="4"/>
  <c r="S10" i="4"/>
  <c r="T10" i="4"/>
  <c r="U10" i="4"/>
  <c r="V10" i="4"/>
  <c r="AJ10" i="4"/>
  <c r="AN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AI11" i="4"/>
  <c r="M11" i="4"/>
  <c r="N11" i="4"/>
  <c r="O11" i="4"/>
  <c r="P11" i="4"/>
  <c r="Q11" i="4"/>
  <c r="R11" i="4"/>
  <c r="S11" i="4"/>
  <c r="T11" i="4"/>
  <c r="U11" i="4"/>
  <c r="V11" i="4"/>
  <c r="AJ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AI12" i="4"/>
  <c r="M12" i="4"/>
  <c r="N12" i="4"/>
  <c r="O12" i="4"/>
  <c r="P12" i="4"/>
  <c r="Q12" i="4"/>
  <c r="R12" i="4"/>
  <c r="S12" i="4"/>
  <c r="T12" i="4"/>
  <c r="U12" i="4"/>
  <c r="V12" i="4"/>
  <c r="AJ12" i="4"/>
  <c r="AN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13" i="4"/>
  <c r="J13" i="4"/>
  <c r="K13" i="4"/>
  <c r="L13" i="4"/>
  <c r="AI13" i="4"/>
  <c r="M13" i="4"/>
  <c r="N13" i="4"/>
  <c r="O13" i="4"/>
  <c r="P13" i="4"/>
  <c r="Q13" i="4"/>
  <c r="R13" i="4"/>
  <c r="S13" i="4"/>
  <c r="T13" i="4"/>
  <c r="U13" i="4"/>
  <c r="V13" i="4"/>
  <c r="AJ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AI14" i="4"/>
  <c r="M14" i="4"/>
  <c r="N14" i="4"/>
  <c r="O14" i="4"/>
  <c r="P14" i="4"/>
  <c r="Q14" i="4"/>
  <c r="R14" i="4"/>
  <c r="S14" i="4"/>
  <c r="T14" i="4"/>
  <c r="U14" i="4"/>
  <c r="V14" i="4"/>
  <c r="AJ14" i="4"/>
  <c r="AN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AI15" i="4"/>
  <c r="M15" i="4"/>
  <c r="N15" i="4"/>
  <c r="O15" i="4"/>
  <c r="P15" i="4"/>
  <c r="Q15" i="4"/>
  <c r="R15" i="4"/>
  <c r="S15" i="4"/>
  <c r="T15" i="4"/>
  <c r="U15" i="4"/>
  <c r="V15" i="4"/>
  <c r="AJ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AI16" i="4"/>
  <c r="M16" i="4"/>
  <c r="N16" i="4"/>
  <c r="O16" i="4"/>
  <c r="P16" i="4"/>
  <c r="Q16" i="4"/>
  <c r="R16" i="4"/>
  <c r="S16" i="4"/>
  <c r="T16" i="4"/>
  <c r="U16" i="4"/>
  <c r="V16" i="4"/>
  <c r="AJ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I17" i="4"/>
  <c r="J17" i="4"/>
  <c r="K17" i="4"/>
  <c r="L17" i="4"/>
  <c r="AI17" i="4"/>
  <c r="M17" i="4"/>
  <c r="N17" i="4"/>
  <c r="O17" i="4"/>
  <c r="P17" i="4"/>
  <c r="Q17" i="4"/>
  <c r="R17" i="4"/>
  <c r="S17" i="4"/>
  <c r="T17" i="4"/>
  <c r="U17" i="4"/>
  <c r="V17" i="4"/>
  <c r="AJ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18" i="4"/>
  <c r="J18" i="4"/>
  <c r="K18" i="4"/>
  <c r="L18" i="4"/>
  <c r="AI18" i="4"/>
  <c r="M18" i="4"/>
  <c r="N18" i="4"/>
  <c r="O18" i="4"/>
  <c r="P18" i="4"/>
  <c r="Q18" i="4"/>
  <c r="R18" i="4"/>
  <c r="S18" i="4"/>
  <c r="T18" i="4"/>
  <c r="U18" i="4"/>
  <c r="V18" i="4"/>
  <c r="AJ18" i="4"/>
  <c r="Y18" i="4"/>
  <c r="AM18" i="4"/>
  <c r="Z18" i="4"/>
  <c r="AA18" i="4"/>
  <c r="AB18" i="4"/>
  <c r="AC18" i="4"/>
  <c r="AD18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14" i="4"/>
  <c r="AO12" i="4"/>
  <c r="AN13" i="4"/>
  <c r="AO13" i="4"/>
  <c r="AN11" i="4"/>
  <c r="AO11" i="4"/>
  <c r="AN9" i="4"/>
  <c r="AO9" i="4"/>
  <c r="AN18" i="4"/>
  <c r="AO18" i="4"/>
  <c r="AN16" i="4"/>
  <c r="AO16" i="4"/>
  <c r="AN8" i="4"/>
  <c r="AO8" i="4"/>
  <c r="AN17" i="4"/>
  <c r="AO17" i="4"/>
  <c r="AN15" i="4"/>
  <c r="AO15" i="4"/>
  <c r="AO10" i="4"/>
</calcChain>
</file>

<file path=xl/sharedStrings.xml><?xml version="1.0" encoding="utf-8"?>
<sst xmlns="http://schemas.openxmlformats.org/spreadsheetml/2006/main" count="2766" uniqueCount="348">
  <si>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</si>
  <si>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</si>
  <si>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</si>
  <si>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</si>
  <si>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</si>
  <si>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</si>
  <si>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</si>
  <si>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</si>
  <si>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</si>
  <si>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</si>
  <si>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</si>
  <si>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</si>
  <si>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</si>
  <si>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</si>
  <si>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</si>
  <si>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</si>
  <si>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</si>
  <si>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</si>
  <si>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</si>
  <si>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</si>
  <si>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</si>
  <si>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</si>
  <si>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</si>
  <si>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</si>
  <si>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</si>
  <si>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</si>
  <si>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</si>
  <si>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</si>
  <si>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</si>
  <si>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</si>
  <si>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</si>
  <si>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</si>
  <si>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</si>
  <si>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</si>
  <si>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</si>
  <si>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</si>
  <si>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</si>
  <si>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</si>
  <si>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</si>
  <si>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</si>
  <si>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</si>
  <si>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</si>
  <si>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</si>
  <si>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</si>
  <si>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</si>
  <si>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</si>
  <si>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</si>
  <si>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</si>
  <si>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</si>
  <si>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</si>
  <si>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</si>
  <si>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</si>
  <si>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</si>
  <si>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</si>
  <si>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</si>
  <si>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</si>
  <si>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</si>
  <si>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</si>
  <si>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</si>
  <si>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</si>
  <si>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</si>
  <si>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</si>
  <si>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</si>
  <si>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</si>
  <si>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</si>
  <si>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</si>
  <si>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</si>
  <si>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</si>
  <si>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</si>
  <si>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</si>
  <si>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</si>
  <si>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</si>
  <si>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</si>
  <si>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</si>
  <si>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</si>
  <si>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</si>
  <si>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</si>
  <si>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</si>
  <si>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</si>
  <si>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</si>
  <si>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</si>
  <si>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</si>
  <si>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</si>
  <si>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</si>
  <si>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</si>
  <si>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</si>
  <si>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</si>
  <si>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</si>
  <si>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</si>
  <si>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</si>
  <si>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</si>
  <si>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</si>
  <si>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</si>
  <si>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</si>
  <si>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</si>
  <si>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</si>
  <si>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</si>
  <si>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</si>
  <si>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</si>
  <si>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</si>
  <si>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</si>
  <si>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</si>
  <si>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</si>
  <si>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</si>
  <si>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</si>
  <si>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</si>
  <si>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</si>
  <si>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</si>
  <si>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</si>
  <si>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</si>
  <si>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</si>
  <si>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</si>
  <si>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</si>
  <si>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</si>
  <si>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</si>
  <si>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</si>
  <si>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</si>
  <si>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</si>
  <si>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</si>
  <si>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</si>
  <si>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</si>
  <si>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</si>
  <si>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</si>
  <si>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</si>
  <si>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</si>
  <si>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</si>
  <si>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</si>
  <si>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</si>
  <si>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</si>
  <si>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</si>
  <si>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</si>
  <si>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</si>
  <si>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</si>
  <si>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</si>
  <si>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</si>
  <si>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</si>
  <si>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</si>
  <si>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</si>
  <si>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</si>
  <si>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</si>
  <si>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</si>
  <si>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</si>
  <si>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</si>
  <si>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</si>
  <si>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</si>
  <si>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</si>
  <si>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</si>
  <si>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</si>
  <si>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</si>
  <si>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</si>
  <si>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</si>
  <si>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</si>
  <si>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</si>
  <si>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</si>
  <si>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</si>
  <si>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</si>
  <si>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</si>
  <si>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</si>
  <si>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</si>
  <si>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</si>
  <si>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</si>
  <si>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</si>
  <si>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</si>
  <si>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</si>
  <si>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</si>
  <si>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</si>
  <si>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</si>
  <si>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</si>
  <si>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</si>
  <si>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</si>
  <si>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</si>
  <si>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</si>
  <si>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</si>
  <si>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</si>
  <si>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</si>
  <si>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</si>
  <si>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</si>
  <si>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</si>
  <si>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</si>
  <si>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</si>
  <si>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</si>
  <si>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</si>
  <si>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</si>
  <si>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</si>
  <si>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</si>
  <si>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</si>
  <si>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</si>
  <si>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</si>
  <si>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</si>
  <si>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</si>
  <si>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</si>
  <si>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</si>
  <si>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</si>
  <si>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</si>
  <si>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</si>
  <si>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</si>
  <si>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</si>
  <si>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</si>
  <si>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</si>
  <si>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</si>
  <si>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</si>
  <si>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</si>
  <si>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</si>
  <si>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</si>
  <si>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</si>
  <si>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</si>
  <si>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</si>
  <si>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</si>
  <si>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</si>
  <si>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</si>
  <si>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</si>
  <si>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</si>
  <si>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</si>
  <si>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</si>
  <si>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</si>
  <si>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</si>
  <si>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</si>
  <si>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</si>
  <si>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</si>
  <si>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</si>
  <si>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</si>
  <si>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</si>
  <si>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</si>
  <si>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</si>
  <si>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</si>
  <si>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</si>
  <si>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</si>
  <si>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</si>
  <si>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</si>
  <si>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</si>
  <si>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</si>
  <si>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</si>
  <si>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</si>
  <si>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</si>
  <si>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</si>
  <si>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</si>
  <si>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</si>
  <si>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</si>
  <si>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</si>
  <si>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</si>
  <si>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</si>
  <si>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</si>
  <si>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</si>
  <si>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</si>
  <si>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</si>
  <si>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</si>
  <si>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</si>
  <si>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</si>
  <si>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</si>
  <si>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</si>
  <si>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</si>
  <si>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</si>
  <si>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</si>
  <si>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</si>
  <si>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</si>
  <si>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</si>
  <si>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</si>
  <si>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</si>
  <si>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</si>
  <si>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</si>
  <si>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</si>
  <si>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</si>
  <si>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</si>
  <si>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</si>
  <si>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</si>
  <si>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</si>
  <si>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</si>
  <si>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</si>
  <si>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</si>
  <si>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</si>
  <si>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</si>
  <si>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</si>
  <si>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</si>
  <si>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</si>
  <si>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</si>
  <si>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</si>
  <si>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</si>
  <si>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</si>
  <si>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</si>
  <si>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</si>
  <si>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</si>
  <si>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</si>
  <si>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</si>
  <si>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</si>
  <si>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</si>
  <si>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</si>
  <si>
    <t xml:space="preserve">Run :    68  Seq  68  Rec  68  File L3A:980014  Date 30-SEP-2013 08:29:15.22    </t>
  </si>
  <si>
    <t xml:space="preserve">Drv : XPOS=  -2.290 YPOS=  -9.867 ZPOS=  -6.088 DSTD=   0.000                   </t>
  </si>
  <si>
    <t xml:space="preserve">Run :    69  Seq   1  Rec  13  File L3A:980014  Date 30-SEP-2013 13:13:46.95    </t>
  </si>
  <si>
    <t xml:space="preserve">Drv :  2TM=  71.870 TMFR=  35.935  PSI= -45.100  PHI= -90.200 DSRD=   5.000     </t>
  </si>
  <si>
    <t xml:space="preserve">Osc : PSI will oscillate     3.000 deg. during count.                           </t>
  </si>
  <si>
    <t xml:space="preserve">Run :    70  Seq   2  Rec  14  File L3A:980014  Date 30-SEP-2013 15:17:12.84    </t>
  </si>
  <si>
    <t xml:space="preserve">Run :    71  Seq   3  Rec  15  File L3A:980014  Date 30-SEP-2013 17:21:35.28    </t>
  </si>
  <si>
    <t xml:space="preserve">Run :    72  Seq   4  Rec  16  File L3A:980014  Date 30-SEP-2013 19:29:34.52    </t>
  </si>
  <si>
    <t xml:space="preserve">Run :    73  Seq   5  Rec  17  File L3A:980014  Date 30-SEP-2013 21:36:58.91    </t>
  </si>
  <si>
    <t xml:space="preserve">Run :    74  Seq   6  Rec  18  File L3A:980014  Date 30-SEP-2013 23:44:06.23    </t>
  </si>
  <si>
    <t xml:space="preserve">Run :    75  Seq   7  Rec  19  File L3A:980014  Date  1-OCT-2013 01:50:54.90    </t>
  </si>
  <si>
    <t xml:space="preserve">Run :    76  Seq   8  Rec  20  File L3A:980014  Date  1-OCT-2013 03:57:20.55    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</si>
  <si>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</si>
  <si>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</si>
  <si>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</si>
  <si>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</si>
  <si>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</si>
  <si>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</si>
  <si>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</si>
  <si>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</si>
  <si>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</si>
  <si>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 xml:space="preserve">Run :    77  Seq   1  Rec  69  File L3A:980014  Date  1-OCT-2013 11:39:28.84    </t>
  </si>
  <si>
    <t xml:space="preserve">Drv : XPOS=  -2.290 YPOS= -10.898 ZPOS=  15.913 DSTD=   0.000                   </t>
  </si>
  <si>
    <t xml:space="preserve">Run :    78  Seq   2  Rec  70  File L3A:980014  Date  1-OCT-2013 12:58:23.05    </t>
  </si>
  <si>
    <t xml:space="preserve">Drv : XPOS=  -2.290 YPOS= -11.155 ZPOS=  11.913 DSTD=   0.000                   </t>
  </si>
  <si>
    <t>Run 77</t>
  </si>
  <si>
    <t>Run 78</t>
  </si>
  <si>
    <t xml:space="preserve">Run :    79  Seq   1  Rec  71  File L3A:980014  Date  1-OCT-2013 14:30:31.79    </t>
  </si>
  <si>
    <t xml:space="preserve">Mode: MW CENTR_PHI  Npts     1  Mon1[  DB]=    1000 *  1500  Mon2[CF]=*      1  </t>
  </si>
  <si>
    <t xml:space="preserve">Drv : XPOS=  -2.290 YPOS= -10.982 ZPOS=   7.913 DSTD=   0.000                   </t>
  </si>
  <si>
    <t xml:space="preserve">Run :    80  Seq   2  Rec  72  File L3A:980014  Date  1-OCT-2013 16:04:16.33    </t>
  </si>
  <si>
    <t xml:space="preserve">Mode: MW CENTR_PHI  Npts     1  Mon1[  DB]=    1000 *  1800  Mon2[CF]=*      1  </t>
  </si>
  <si>
    <t xml:space="preserve">Drv : XPOS=  -2.290 YPOS= -10.489 ZPOS=   3.913 DSTD=   0.000                   </t>
  </si>
  <si>
    <t xml:space="preserve">Run :    81  Seq   3  Rec  73  File L3A:980014  Date  1-OCT-2013 17:56:38.62    </t>
  </si>
  <si>
    <t xml:space="preserve">Drv : XPOS=  -2.290 YPOS= -10.946 ZPOS=  14.913 DSTD=   0.000                   </t>
  </si>
  <si>
    <t xml:space="preserve">Run :    82  Seq   4  Rec  74  File L3A:980014  Date  1-OCT-2013 19:48:50.78    </t>
  </si>
  <si>
    <t xml:space="preserve">Drv : XPOS=  -2.290 YPOS= -11.111 ZPOS=  12.913 DSTD=   0.000                   </t>
  </si>
  <si>
    <t xml:space="preserve">Run :    83  Seq   5  Rec  75  File L3A:980014  Date  1-OCT-2013 21:41:00.67    </t>
  </si>
  <si>
    <t xml:space="preserve">Drv : XPOS=  -2.290 YPOS= -11.125 ZPOS=  10.913 DSTD=   0.000                   </t>
  </si>
  <si>
    <t xml:space="preserve">Run :    84  Seq   6  Rec  76  File L3A:980014  Date  1-OCT-2013 23:33:13.05    </t>
  </si>
  <si>
    <t xml:space="preserve">Drv : XPOS=  -2.290 YPOS= -11.010 ZPOS=   8.913 DSTD=   0.000                   </t>
  </si>
  <si>
    <t xml:space="preserve">Run :    85  Seq   7  Rec  77  File L3A:980014  Date  2-OCT-2013 01:25:17.43    </t>
  </si>
  <si>
    <t xml:space="preserve">Drv : XPOS=  -2.290 YPOS= -10.842 ZPOS=   6.913 DSTD=   0.000                   </t>
  </si>
  <si>
    <t xml:space="preserve">Run :    86  Seq   8  Rec  78  File L3A:980014  Date  2-OCT-2013 03:17:02.72    </t>
  </si>
  <si>
    <t xml:space="preserve">Drv : XPOS=  -2.290 YPOS= -10.638 ZPOS=   4.913 DSTD=   0.000                   </t>
  </si>
  <si>
    <t xml:space="preserve">Run :    87  Seq   9  Rec  63  File L3A:980014  Date  2-OCT-2013 05:08:48.67    </t>
  </si>
  <si>
    <t xml:space="preserve">Run :    88  Seq  10  Rec  64  File L3A:980014  Date  2-OCT-2013 06:21:01.28    </t>
  </si>
  <si>
    <t xml:space="preserve">Mode: MW CENTR_PHI  Npts     1  Mon1[  DB]=     850 *  1994  Mon2[CF]=*      1  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</si>
  <si>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</si>
  <si>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</si>
  <si>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</si>
  <si>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</si>
  <si>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</si>
  <si>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</si>
  <si>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</si>
  <si>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</si>
  <si>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</si>
  <si>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</si>
  <si>
    <t>Longitudinal</t>
  </si>
  <si>
    <t>1/2Weld</t>
  </si>
  <si>
    <t>1/4Weld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</si>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</sst>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35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0" borderId="0" xfId="0" applyFill="1"/>
    <xf numFmtId="1" fontId="0" fillId="0" borderId="0" xfId="0" applyNumberFormat="1" applyFont="1"/>
    <xf numFmtId="166" fontId="23" fillId="36" borderId="0" xfId="0" applyNumberFormat="1" applyFont="1" applyFill="1" applyAlignment="1">
      <alignment horizontal="center"/>
    </xf>
    <xf numFmtId="0" fontId="23" fillId="36" borderId="0" xfId="0" applyFont="1" applyFill="1"/>
    <xf numFmtId="0" fontId="24" fillId="0" borderId="0" xfId="0" applyFont="1" applyAlignment="1">
      <alignment horizontal="center"/>
    </xf>
    <xf numFmtId="166" fontId="23" fillId="0" borderId="0" xfId="0" applyNumberFormat="1" applyFont="1"/>
  </cellXfs>
  <cellStyles count="9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468.0</c:v>
                </c:pt>
                <c:pt idx="1">
                  <c:v>508.0</c:v>
                </c:pt>
                <c:pt idx="2">
                  <c:v>572.0</c:v>
                </c:pt>
                <c:pt idx="3">
                  <c:v>550.0</c:v>
                </c:pt>
                <c:pt idx="4">
                  <c:v>560.0</c:v>
                </c:pt>
                <c:pt idx="5">
                  <c:v>590.0</c:v>
                </c:pt>
                <c:pt idx="6">
                  <c:v>581.0</c:v>
                </c:pt>
                <c:pt idx="7">
                  <c:v>578.0</c:v>
                </c:pt>
                <c:pt idx="8">
                  <c:v>629.0</c:v>
                </c:pt>
                <c:pt idx="9">
                  <c:v>677.0</c:v>
                </c:pt>
                <c:pt idx="10">
                  <c:v>639.0</c:v>
                </c:pt>
                <c:pt idx="11">
                  <c:v>682.0</c:v>
                </c:pt>
                <c:pt idx="12">
                  <c:v>755.0</c:v>
                </c:pt>
                <c:pt idx="13">
                  <c:v>820.0</c:v>
                </c:pt>
                <c:pt idx="14">
                  <c:v>874.0</c:v>
                </c:pt>
                <c:pt idx="15">
                  <c:v>864.0</c:v>
                </c:pt>
                <c:pt idx="16">
                  <c:v>831.0</c:v>
                </c:pt>
                <c:pt idx="17">
                  <c:v>820.0</c:v>
                </c:pt>
                <c:pt idx="18">
                  <c:v>808.0</c:v>
                </c:pt>
                <c:pt idx="19">
                  <c:v>762.0</c:v>
                </c:pt>
                <c:pt idx="20">
                  <c:v>696.0</c:v>
                </c:pt>
                <c:pt idx="21">
                  <c:v>674.0</c:v>
                </c:pt>
                <c:pt idx="22">
                  <c:v>668.0</c:v>
                </c:pt>
                <c:pt idx="23">
                  <c:v>682.0</c:v>
                </c:pt>
                <c:pt idx="24">
                  <c:v>692.0</c:v>
                </c:pt>
                <c:pt idx="25">
                  <c:v>678.0</c:v>
                </c:pt>
                <c:pt idx="26">
                  <c:v>634.0</c:v>
                </c:pt>
                <c:pt idx="27">
                  <c:v>648.0</c:v>
                </c:pt>
                <c:pt idx="28">
                  <c:v>658.0</c:v>
                </c:pt>
                <c:pt idx="29">
                  <c:v>649.0</c:v>
                </c:pt>
                <c:pt idx="30">
                  <c:v>649.0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</c:v>
                </c:pt>
                <c:pt idx="3" formatCode="0">
                  <c:v>567.588141329184</c:v>
                </c:pt>
                <c:pt idx="4" formatCode="0">
                  <c:v>571.81348490702</c:v>
                </c:pt>
                <c:pt idx="5" formatCode="0">
                  <c:v>576.5628569058243</c:v>
                </c:pt>
                <c:pt idx="6" formatCode="0">
                  <c:v>583.3093760320645</c:v>
                </c:pt>
                <c:pt idx="7" formatCode="0">
                  <c:v>593.6458918211335</c:v>
                </c:pt>
                <c:pt idx="8" formatCode="0">
                  <c:v>609.8085110883958</c:v>
                </c:pt>
                <c:pt idx="9" formatCode="0">
                  <c:v>634.2149726908958</c:v>
                </c:pt>
                <c:pt idx="10" formatCode="0">
                  <c:v>667.0731326476908</c:v>
                </c:pt>
                <c:pt idx="11" formatCode="0">
                  <c:v>710.9531845286148</c:v>
                </c:pt>
                <c:pt idx="12" formatCode="0">
                  <c:v>760.192187763541</c:v>
                </c:pt>
                <c:pt idx="13" formatCode="0">
                  <c:v>805.362354533896</c:v>
                </c:pt>
                <c:pt idx="14" formatCode="0">
                  <c:v>842.777555954567</c:v>
                </c:pt>
                <c:pt idx="15" formatCode="0">
                  <c:v>861.0068365236393</c:v>
                </c:pt>
                <c:pt idx="16" formatCode="0">
                  <c:v>855.7177939602622</c:v>
                </c:pt>
                <c:pt idx="17" formatCode="0">
                  <c:v>829.7124217581037</c:v>
                </c:pt>
                <c:pt idx="18" formatCode="0">
                  <c:v>793.978510120846</c:v>
                </c:pt>
                <c:pt idx="19" formatCode="0">
                  <c:v>752.2004742698043</c:v>
                </c:pt>
                <c:pt idx="20" formatCode="0">
                  <c:v>713.8130234820832</c:v>
                </c:pt>
                <c:pt idx="21" formatCode="0">
                  <c:v>684.741340356864</c:v>
                </c:pt>
                <c:pt idx="22" formatCode="0">
                  <c:v>665.1981842504493</c:v>
                </c:pt>
                <c:pt idx="23" formatCode="0">
                  <c:v>655.2380748254756</c:v>
                </c:pt>
                <c:pt idx="24" formatCode="0">
                  <c:v>651.7265507033119</c:v>
                </c:pt>
                <c:pt idx="25" formatCode="0">
                  <c:v>651.6016196776356</c:v>
                </c:pt>
                <c:pt idx="26" formatCode="0">
                  <c:v>653.5464573870509</c:v>
                </c:pt>
                <c:pt idx="27" formatCode="0">
                  <c:v>656.7343073022592</c:v>
                </c:pt>
                <c:pt idx="28" formatCode="0">
                  <c:v>659.9382520957939</c:v>
                </c:pt>
                <c:pt idx="29" formatCode="0">
                  <c:v>663.7482711625597</c:v>
                </c:pt>
                <c:pt idx="30" formatCode="0">
                  <c:v>667.3957865775955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703224"/>
        <c:axId val="2095706392"/>
      </c:scatterChart>
      <c:valAx>
        <c:axId val="209570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706392"/>
        <c:crosses val="autoZero"/>
        <c:crossBetween val="midCat"/>
      </c:valAx>
      <c:valAx>
        <c:axId val="209570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703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782.0</c:v>
                </c:pt>
                <c:pt idx="1">
                  <c:v>842.0</c:v>
                </c:pt>
                <c:pt idx="2">
                  <c:v>922.0</c:v>
                </c:pt>
                <c:pt idx="3">
                  <c:v>871.0</c:v>
                </c:pt>
                <c:pt idx="4">
                  <c:v>950.0</c:v>
                </c:pt>
                <c:pt idx="5">
                  <c:v>979.0</c:v>
                </c:pt>
                <c:pt idx="6">
                  <c:v>985.0</c:v>
                </c:pt>
                <c:pt idx="7">
                  <c:v>997.0</c:v>
                </c:pt>
                <c:pt idx="8">
                  <c:v>1013.0</c:v>
                </c:pt>
                <c:pt idx="9">
                  <c:v>1127.0</c:v>
                </c:pt>
                <c:pt idx="10">
                  <c:v>1127.0</c:v>
                </c:pt>
                <c:pt idx="11">
                  <c:v>1146.0</c:v>
                </c:pt>
                <c:pt idx="12">
                  <c:v>1259.0</c:v>
                </c:pt>
                <c:pt idx="13">
                  <c:v>1267.0</c:v>
                </c:pt>
                <c:pt idx="14">
                  <c:v>1344.0</c:v>
                </c:pt>
                <c:pt idx="15">
                  <c:v>1292.0</c:v>
                </c:pt>
                <c:pt idx="16">
                  <c:v>1380.0</c:v>
                </c:pt>
                <c:pt idx="17">
                  <c:v>1257.0</c:v>
                </c:pt>
                <c:pt idx="18">
                  <c:v>1246.0</c:v>
                </c:pt>
                <c:pt idx="19">
                  <c:v>1225.0</c:v>
                </c:pt>
                <c:pt idx="20">
                  <c:v>1259.0</c:v>
                </c:pt>
                <c:pt idx="21">
                  <c:v>1186.0</c:v>
                </c:pt>
                <c:pt idx="22">
                  <c:v>1178.0</c:v>
                </c:pt>
                <c:pt idx="23">
                  <c:v>1082.0</c:v>
                </c:pt>
                <c:pt idx="24">
                  <c:v>1170.0</c:v>
                </c:pt>
                <c:pt idx="25">
                  <c:v>1106.0</c:v>
                </c:pt>
                <c:pt idx="26">
                  <c:v>1085.0</c:v>
                </c:pt>
                <c:pt idx="27">
                  <c:v>1130.0</c:v>
                </c:pt>
                <c:pt idx="28">
                  <c:v>1090.0</c:v>
                </c:pt>
                <c:pt idx="29">
                  <c:v>1077.0</c:v>
                </c:pt>
                <c:pt idx="30">
                  <c:v>1056.0</c:v>
                </c:pt>
                <c:pt idx="31">
                  <c:v>1045.0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</c:v>
                </c:pt>
                <c:pt idx="3" formatCode="0">
                  <c:v>915.907315256967</c:v>
                </c:pt>
                <c:pt idx="4" formatCode="0">
                  <c:v>932.4725675252203</c:v>
                </c:pt>
                <c:pt idx="5" formatCode="0">
                  <c:v>952.0193156066022</c:v>
                </c:pt>
                <c:pt idx="6" formatCode="0">
                  <c:v>977.8817602123996</c:v>
                </c:pt>
                <c:pt idx="7" formatCode="0">
                  <c:v>1010.480964302876</c:v>
                </c:pt>
                <c:pt idx="8" formatCode="0">
                  <c:v>1049.29293350963</c:v>
                </c:pt>
                <c:pt idx="9" formatCode="0">
                  <c:v>1093.104593765174</c:v>
                </c:pt>
                <c:pt idx="10" formatCode="0">
                  <c:v>1138.291598779075</c:v>
                </c:pt>
                <c:pt idx="11" formatCode="0">
                  <c:v>1186.217816770665</c:v>
                </c:pt>
                <c:pt idx="12" formatCode="0">
                  <c:v>1230.918214318595</c:v>
                </c:pt>
                <c:pt idx="13" formatCode="0">
                  <c:v>1267.237810790898</c:v>
                </c:pt>
                <c:pt idx="14" formatCode="0">
                  <c:v>1296.08922034018</c:v>
                </c:pt>
                <c:pt idx="15" formatCode="0">
                  <c:v>1312.351211321356</c:v>
                </c:pt>
                <c:pt idx="16" formatCode="0">
                  <c:v>1314.580025385323</c:v>
                </c:pt>
                <c:pt idx="17" formatCode="0">
                  <c:v>1303.55518546385</c:v>
                </c:pt>
                <c:pt idx="18" formatCode="0">
                  <c:v>1283.611494111428</c:v>
                </c:pt>
                <c:pt idx="19" formatCode="0">
                  <c:v>1255.03048759391</c:v>
                </c:pt>
                <c:pt idx="20" formatCode="0">
                  <c:v>1221.893255918745</c:v>
                </c:pt>
                <c:pt idx="21" formatCode="0">
                  <c:v>1188.689198328915</c:v>
                </c:pt>
                <c:pt idx="22" formatCode="0">
                  <c:v>1156.941253474694</c:v>
                </c:pt>
                <c:pt idx="23" formatCode="0">
                  <c:v>1131.07166837809</c:v>
                </c:pt>
                <c:pt idx="24" formatCode="0">
                  <c:v>1112.612902712732</c:v>
                </c:pt>
                <c:pt idx="25" formatCode="0">
                  <c:v>1099.666681573816</c:v>
                </c:pt>
                <c:pt idx="26" formatCode="0">
                  <c:v>1090.951974040555</c:v>
                </c:pt>
                <c:pt idx="27" formatCode="0">
                  <c:v>1086.842423410587</c:v>
                </c:pt>
                <c:pt idx="28" formatCode="0">
                  <c:v>1086.583653742044</c:v>
                </c:pt>
                <c:pt idx="29" formatCode="0">
                  <c:v>1089.03792135397</c:v>
                </c:pt>
                <c:pt idx="30" formatCode="0">
                  <c:v>1093.195218074165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283304"/>
        <c:axId val="2095280136"/>
      </c:scatterChart>
      <c:valAx>
        <c:axId val="209528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280136"/>
        <c:crosses val="autoZero"/>
        <c:crossBetween val="midCat"/>
      </c:valAx>
      <c:valAx>
        <c:axId val="209528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283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 depth profile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effectLst/>
          </c:spPr>
          <c:marker>
            <c:spPr>
              <a:effectLst/>
            </c:spPr>
          </c:marker>
          <c:xVal>
            <c:numRef>
              <c:f>Strain_all!$AJ$61:$AJ$68</c:f>
              <c:numCache>
                <c:formatCode>0.000</c:formatCode>
                <c:ptCount val="8"/>
                <c:pt idx="0">
                  <c:v>-90.16673138815516</c:v>
                </c:pt>
                <c:pt idx="1">
                  <c:v>-90.1780096536511</c:v>
                </c:pt>
                <c:pt idx="2">
                  <c:v>-90.23992252767723</c:v>
                </c:pt>
                <c:pt idx="3">
                  <c:v>-90.1915641320446</c:v>
                </c:pt>
                <c:pt idx="4">
                  <c:v>-90.19796585003165</c:v>
                </c:pt>
                <c:pt idx="5">
                  <c:v>-90.17778691269505</c:v>
                </c:pt>
                <c:pt idx="6">
                  <c:v>-90.18300262001804</c:v>
                </c:pt>
                <c:pt idx="7">
                  <c:v>-90.11742943346828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983608"/>
        <c:axId val="-2134101512"/>
      </c:scatterChart>
      <c:valAx>
        <c:axId val="-2133983608"/>
        <c:scaling>
          <c:orientation val="minMax"/>
        </c:scaling>
        <c:delete val="0"/>
        <c:axPos val="t"/>
        <c:numFmt formatCode="0.000" sourceLinked="1"/>
        <c:majorTickMark val="out"/>
        <c:minorTickMark val="none"/>
        <c:tickLblPos val="nextTo"/>
        <c:crossAx val="-2134101512"/>
        <c:crosses val="autoZero"/>
        <c:crossBetween val="midCat"/>
      </c:valAx>
      <c:valAx>
        <c:axId val="-213410151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3983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Long_depth profile</a:t>
            </a:r>
            <a:endParaRPr lang="en-US" b="0" baseline="0"/>
          </a:p>
        </c:rich>
      </c:tx>
      <c:layout>
        <c:manualLayout>
          <c:xMode val="edge"/>
          <c:yMode val="edge"/>
          <c:x val="0.603594700363053"/>
          <c:y val="0.0958392984967788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Strain_all!$AN$61:$AN$68</c:f>
              <c:numCache>
                <c:formatCode>0</c:formatCode>
                <c:ptCount val="8"/>
                <c:pt idx="0">
                  <c:v>-1007.522021403306</c:v>
                </c:pt>
                <c:pt idx="1">
                  <c:v>-1105.544131953518</c:v>
                </c:pt>
                <c:pt idx="2">
                  <c:v>-1643.129117702702</c:v>
                </c:pt>
                <c:pt idx="3">
                  <c:v>-1223.311107044211</c:v>
                </c:pt>
                <c:pt idx="4">
                  <c:v>-1278.917397302681</c:v>
                </c:pt>
                <c:pt idx="5">
                  <c:v>-1103.608516739518</c:v>
                </c:pt>
                <c:pt idx="6">
                  <c:v>-1148.929967785262</c:v>
                </c:pt>
                <c:pt idx="7">
                  <c:v>-578.6872549014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492952"/>
        <c:axId val="2096657208"/>
      </c:scatterChart>
      <c:valAx>
        <c:axId val="2096492952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crossAx val="2096657208"/>
        <c:crosses val="autoZero"/>
        <c:crossBetween val="midCat"/>
      </c:valAx>
      <c:valAx>
        <c:axId val="209665720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492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809.0</c:v>
                </c:pt>
                <c:pt idx="1">
                  <c:v>852.0</c:v>
                </c:pt>
                <c:pt idx="2">
                  <c:v>879.0</c:v>
                </c:pt>
                <c:pt idx="3">
                  <c:v>922.0</c:v>
                </c:pt>
                <c:pt idx="4">
                  <c:v>920.0</c:v>
                </c:pt>
                <c:pt idx="5">
                  <c:v>988.0</c:v>
                </c:pt>
                <c:pt idx="6">
                  <c:v>995.0</c:v>
                </c:pt>
                <c:pt idx="7">
                  <c:v>976.0</c:v>
                </c:pt>
                <c:pt idx="8">
                  <c:v>976.0</c:v>
                </c:pt>
                <c:pt idx="9">
                  <c:v>1124.0</c:v>
                </c:pt>
                <c:pt idx="10">
                  <c:v>1125.0</c:v>
                </c:pt>
                <c:pt idx="11">
                  <c:v>1183.0</c:v>
                </c:pt>
                <c:pt idx="12">
                  <c:v>1202.0</c:v>
                </c:pt>
                <c:pt idx="13">
                  <c:v>1280.0</c:v>
                </c:pt>
                <c:pt idx="14">
                  <c:v>1339.0</c:v>
                </c:pt>
                <c:pt idx="15">
                  <c:v>1283.0</c:v>
                </c:pt>
                <c:pt idx="16">
                  <c:v>1305.0</c:v>
                </c:pt>
                <c:pt idx="17">
                  <c:v>1345.0</c:v>
                </c:pt>
                <c:pt idx="18">
                  <c:v>1297.0</c:v>
                </c:pt>
                <c:pt idx="19">
                  <c:v>1234.0</c:v>
                </c:pt>
                <c:pt idx="20">
                  <c:v>1168.0</c:v>
                </c:pt>
                <c:pt idx="21">
                  <c:v>1162.0</c:v>
                </c:pt>
                <c:pt idx="22">
                  <c:v>1194.0</c:v>
                </c:pt>
                <c:pt idx="23">
                  <c:v>1048.0</c:v>
                </c:pt>
                <c:pt idx="24">
                  <c:v>1101.0</c:v>
                </c:pt>
                <c:pt idx="25">
                  <c:v>1087.0</c:v>
                </c:pt>
                <c:pt idx="26">
                  <c:v>1038.0</c:v>
                </c:pt>
                <c:pt idx="27">
                  <c:v>1094.0</c:v>
                </c:pt>
                <c:pt idx="28">
                  <c:v>1069.0</c:v>
                </c:pt>
                <c:pt idx="29">
                  <c:v>1078.0</c:v>
                </c:pt>
                <c:pt idx="30">
                  <c:v>1088.0</c:v>
                </c:pt>
                <c:pt idx="31">
                  <c:v>1122.0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</c:v>
                </c:pt>
                <c:pt idx="3" formatCode="0">
                  <c:v>915.7096805967233</c:v>
                </c:pt>
                <c:pt idx="4" formatCode="0">
                  <c:v>928.3914012985812</c:v>
                </c:pt>
                <c:pt idx="5" formatCode="0">
                  <c:v>943.8933920055013</c:v>
                </c:pt>
                <c:pt idx="6" formatCode="0">
                  <c:v>965.5110794655754</c:v>
                </c:pt>
                <c:pt idx="7" formatCode="0">
                  <c:v>994.5540650674467</c:v>
                </c:pt>
                <c:pt idx="8" formatCode="0">
                  <c:v>1031.491490095692</c:v>
                </c:pt>
                <c:pt idx="9" formatCode="0">
                  <c:v>1075.841277054537</c:v>
                </c:pt>
                <c:pt idx="10" formatCode="0">
                  <c:v>1124.068686691424</c:v>
                </c:pt>
                <c:pt idx="11" formatCode="0">
                  <c:v>1177.492951048831</c:v>
                </c:pt>
                <c:pt idx="12" formatCode="0">
                  <c:v>1228.966087582134</c:v>
                </c:pt>
                <c:pt idx="13" formatCode="0">
                  <c:v>1271.510710024241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</c:v>
                </c:pt>
                <c:pt idx="17" formatCode="0">
                  <c:v>1305.836966828132</c:v>
                </c:pt>
                <c:pt idx="18" formatCode="0">
                  <c:v>1278.560868979082</c:v>
                </c:pt>
                <c:pt idx="19" formatCode="0">
                  <c:v>1241.68820938113</c:v>
                </c:pt>
                <c:pt idx="20" formatCode="0">
                  <c:v>1201.227017389184</c:v>
                </c:pt>
                <c:pt idx="21" formatCode="0">
                  <c:v>1163.050301904621</c:v>
                </c:pt>
                <c:pt idx="22" formatCode="0">
                  <c:v>1129.046700700169</c:v>
                </c:pt>
                <c:pt idx="23" formatCode="0">
                  <c:v>1103.626337493981</c:v>
                </c:pt>
                <c:pt idx="24" formatCode="0">
                  <c:v>1087.269267180664</c:v>
                </c:pt>
                <c:pt idx="25" formatCode="0">
                  <c:v>1077.247800279963</c:v>
                </c:pt>
                <c:pt idx="26" formatCode="0">
                  <c:v>1071.941355167053</c:v>
                </c:pt>
                <c:pt idx="27" formatCode="0">
                  <c:v>1071.053158491889</c:v>
                </c:pt>
                <c:pt idx="28" formatCode="0">
                  <c:v>1073.010196856694</c:v>
                </c:pt>
                <c:pt idx="29" formatCode="0">
                  <c:v>1077.198928337706</c:v>
                </c:pt>
                <c:pt idx="30" formatCode="0">
                  <c:v>1082.296467852263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237496"/>
        <c:axId val="2095234328"/>
      </c:scatterChart>
      <c:valAx>
        <c:axId val="209523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234328"/>
        <c:crosses val="autoZero"/>
        <c:crossBetween val="midCat"/>
      </c:valAx>
      <c:valAx>
        <c:axId val="209523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237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886.0</c:v>
                </c:pt>
                <c:pt idx="1">
                  <c:v>789.0</c:v>
                </c:pt>
                <c:pt idx="2">
                  <c:v>845.0</c:v>
                </c:pt>
                <c:pt idx="3">
                  <c:v>855.0</c:v>
                </c:pt>
                <c:pt idx="4">
                  <c:v>899.0</c:v>
                </c:pt>
                <c:pt idx="5">
                  <c:v>1025.0</c:v>
                </c:pt>
                <c:pt idx="6">
                  <c:v>1024.0</c:v>
                </c:pt>
                <c:pt idx="7">
                  <c:v>1006.0</c:v>
                </c:pt>
                <c:pt idx="8">
                  <c:v>963.0</c:v>
                </c:pt>
                <c:pt idx="9">
                  <c:v>1063.0</c:v>
                </c:pt>
                <c:pt idx="10">
                  <c:v>1063.0</c:v>
                </c:pt>
                <c:pt idx="11">
                  <c:v>1075.0</c:v>
                </c:pt>
                <c:pt idx="12">
                  <c:v>1182.0</c:v>
                </c:pt>
                <c:pt idx="13">
                  <c:v>1233.0</c:v>
                </c:pt>
                <c:pt idx="14">
                  <c:v>1236.0</c:v>
                </c:pt>
                <c:pt idx="15">
                  <c:v>1297.0</c:v>
                </c:pt>
                <c:pt idx="16">
                  <c:v>1377.0</c:v>
                </c:pt>
                <c:pt idx="17">
                  <c:v>1245.0</c:v>
                </c:pt>
                <c:pt idx="18">
                  <c:v>1183.0</c:v>
                </c:pt>
                <c:pt idx="19">
                  <c:v>1232.0</c:v>
                </c:pt>
                <c:pt idx="20">
                  <c:v>1210.0</c:v>
                </c:pt>
                <c:pt idx="21">
                  <c:v>1175.0</c:v>
                </c:pt>
                <c:pt idx="22">
                  <c:v>1117.0</c:v>
                </c:pt>
                <c:pt idx="23">
                  <c:v>1114.0</c:v>
                </c:pt>
                <c:pt idx="24">
                  <c:v>1116.0</c:v>
                </c:pt>
                <c:pt idx="25">
                  <c:v>1090.0</c:v>
                </c:pt>
                <c:pt idx="26">
                  <c:v>1182.0</c:v>
                </c:pt>
                <c:pt idx="27">
                  <c:v>1061.0</c:v>
                </c:pt>
                <c:pt idx="28">
                  <c:v>1091.0</c:v>
                </c:pt>
                <c:pt idx="29">
                  <c:v>1011.0</c:v>
                </c:pt>
                <c:pt idx="30">
                  <c:v>1068.0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916.2183627408257</c:v>
                </c:pt>
                <c:pt idx="4" formatCode="0">
                  <c:v>927.5305793191341</c:v>
                </c:pt>
                <c:pt idx="5" formatCode="0">
                  <c:v>940.909547986111</c:v>
                </c:pt>
                <c:pt idx="6" formatCode="0">
                  <c:v>959.0093773732195</c:v>
                </c:pt>
                <c:pt idx="7" formatCode="0">
                  <c:v>982.729481582457</c:v>
                </c:pt>
                <c:pt idx="8" formatCode="0">
                  <c:v>1012.416796250192</c:v>
                </c:pt>
                <c:pt idx="9" formatCode="0">
                  <c:v>1047.853293300821</c:v>
                </c:pt>
                <c:pt idx="10" formatCode="0">
                  <c:v>1086.575864467074</c:v>
                </c:pt>
                <c:pt idx="11" formatCode="0">
                  <c:v>1130.208663027865</c:v>
                </c:pt>
                <c:pt idx="12" formatCode="0">
                  <c:v>1173.670380485915</c:v>
                </c:pt>
                <c:pt idx="13" formatCode="0">
                  <c:v>1211.648837337866</c:v>
                </c:pt>
                <c:pt idx="14" formatCode="0">
                  <c:v>1244.870164581313</c:v>
                </c:pt>
                <c:pt idx="15" formatCode="0">
                  <c:v>1267.397938346403</c:v>
                </c:pt>
                <c:pt idx="16" formatCode="0">
                  <c:v>1276.6641033632</c:v>
                </c:pt>
                <c:pt idx="17" formatCode="0">
                  <c:v>1272.352558263006</c:v>
                </c:pt>
                <c:pt idx="18" formatCode="0">
                  <c:v>1257.717416442343</c:v>
                </c:pt>
                <c:pt idx="19" formatCode="0">
                  <c:v>1233.527385760307</c:v>
                </c:pt>
                <c:pt idx="20" formatCode="0">
                  <c:v>1203.501607246924</c:v>
                </c:pt>
                <c:pt idx="21" formatCode="0">
                  <c:v>1172.265456163382</c:v>
                </c:pt>
                <c:pt idx="22" formatCode="0">
                  <c:v>1141.758215143786</c:v>
                </c:pt>
                <c:pt idx="23" formatCode="0">
                  <c:v>1116.641471152715</c:v>
                </c:pt>
                <c:pt idx="24" formatCode="0">
                  <c:v>1098.681352549203</c:v>
                </c:pt>
                <c:pt idx="25" formatCode="0">
                  <c:v>1086.130416295836</c:v>
                </c:pt>
                <c:pt idx="26" formatCode="0">
                  <c:v>1077.756717851032</c:v>
                </c:pt>
                <c:pt idx="27" formatCode="0">
                  <c:v>1073.876249224929</c:v>
                </c:pt>
                <c:pt idx="28" formatCode="0">
                  <c:v>1073.674457754192</c:v>
                </c:pt>
                <c:pt idx="29" formatCode="0">
                  <c:v>1076.008404339938</c:v>
                </c:pt>
                <c:pt idx="30" formatCode="0">
                  <c:v>1079.874659851929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191112"/>
        <c:axId val="2095187944"/>
      </c:scatterChart>
      <c:valAx>
        <c:axId val="209519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187944"/>
        <c:crosses val="autoZero"/>
        <c:crossBetween val="midCat"/>
      </c:valAx>
      <c:valAx>
        <c:axId val="2095187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191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830.0</c:v>
                </c:pt>
                <c:pt idx="1">
                  <c:v>811.0</c:v>
                </c:pt>
                <c:pt idx="2">
                  <c:v>867.0</c:v>
                </c:pt>
                <c:pt idx="3">
                  <c:v>904.0</c:v>
                </c:pt>
                <c:pt idx="4">
                  <c:v>935.0</c:v>
                </c:pt>
                <c:pt idx="5">
                  <c:v>976.0</c:v>
                </c:pt>
                <c:pt idx="6">
                  <c:v>993.0</c:v>
                </c:pt>
                <c:pt idx="7">
                  <c:v>974.0</c:v>
                </c:pt>
                <c:pt idx="8">
                  <c:v>1022.0</c:v>
                </c:pt>
                <c:pt idx="9">
                  <c:v>1028.0</c:v>
                </c:pt>
                <c:pt idx="10">
                  <c:v>1029.0</c:v>
                </c:pt>
                <c:pt idx="11">
                  <c:v>1013.0</c:v>
                </c:pt>
                <c:pt idx="12">
                  <c:v>1081.0</c:v>
                </c:pt>
                <c:pt idx="13">
                  <c:v>1125.0</c:v>
                </c:pt>
                <c:pt idx="14">
                  <c:v>1157.0</c:v>
                </c:pt>
                <c:pt idx="15">
                  <c:v>1290.0</c:v>
                </c:pt>
                <c:pt idx="16">
                  <c:v>1234.0</c:v>
                </c:pt>
                <c:pt idx="17">
                  <c:v>1168.0</c:v>
                </c:pt>
                <c:pt idx="18">
                  <c:v>1150.0</c:v>
                </c:pt>
                <c:pt idx="19">
                  <c:v>1133.0</c:v>
                </c:pt>
                <c:pt idx="20">
                  <c:v>1133.0</c:v>
                </c:pt>
                <c:pt idx="21">
                  <c:v>1118.0</c:v>
                </c:pt>
                <c:pt idx="22">
                  <c:v>1098.0</c:v>
                </c:pt>
                <c:pt idx="23">
                  <c:v>1108.0</c:v>
                </c:pt>
                <c:pt idx="24">
                  <c:v>1143.0</c:v>
                </c:pt>
                <c:pt idx="25">
                  <c:v>1097.0</c:v>
                </c:pt>
                <c:pt idx="26">
                  <c:v>1079.0</c:v>
                </c:pt>
                <c:pt idx="27">
                  <c:v>1112.0</c:v>
                </c:pt>
                <c:pt idx="28">
                  <c:v>1116.0</c:v>
                </c:pt>
                <c:pt idx="29">
                  <c:v>1072.0</c:v>
                </c:pt>
                <c:pt idx="30">
                  <c:v>1008.0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</c:v>
                </c:pt>
                <c:pt idx="4" formatCode="0">
                  <c:v>960.2039045472857</c:v>
                </c:pt>
                <c:pt idx="5" formatCode="0">
                  <c:v>966.532491097239</c:v>
                </c:pt>
                <c:pt idx="6" formatCode="0">
                  <c:v>973.3233316998882</c:v>
                </c:pt>
                <c:pt idx="7" formatCode="0">
                  <c:v>980.5059341910107</c:v>
                </c:pt>
                <c:pt idx="8" formatCode="0">
                  <c:v>988.4915593623666</c:v>
                </c:pt>
                <c:pt idx="9" formatCode="0">
                  <c:v>998.8143872948938</c:v>
                </c:pt>
                <c:pt idx="10" formatCode="0">
                  <c:v>1014.023213074917</c:v>
                </c:pt>
                <c:pt idx="11" formatCode="0">
                  <c:v>1040.308625958767</c:v>
                </c:pt>
                <c:pt idx="12" formatCode="0">
                  <c:v>1080.81869554723</c:v>
                </c:pt>
                <c:pt idx="13" formatCode="0">
                  <c:v>1130.920489060589</c:v>
                </c:pt>
                <c:pt idx="14" formatCode="0">
                  <c:v>1185.781972213759</c:v>
                </c:pt>
                <c:pt idx="15" formatCode="0">
                  <c:v>1224.177566963134</c:v>
                </c:pt>
                <c:pt idx="16" formatCode="0">
                  <c:v>1230.618673958987</c:v>
                </c:pt>
                <c:pt idx="17" formatCode="0">
                  <c:v>1205.660889263033</c:v>
                </c:pt>
                <c:pt idx="18" formatCode="0">
                  <c:v>1167.750310381414</c:v>
                </c:pt>
                <c:pt idx="19" formatCode="0">
                  <c:v>1128.52004138835</c:v>
                </c:pt>
                <c:pt idx="20" formatCode="0">
                  <c:v>1101.189709619369</c:v>
                </c:pt>
                <c:pt idx="21" formatCode="0">
                  <c:v>1088.576047780896</c:v>
                </c:pt>
                <c:pt idx="22" formatCode="0">
                  <c:v>1086.465718939414</c:v>
                </c:pt>
                <c:pt idx="23" formatCode="0">
                  <c:v>1090.125472580222</c:v>
                </c:pt>
                <c:pt idx="24" formatCode="0">
                  <c:v>1095.564853884257</c:v>
                </c:pt>
                <c:pt idx="25" formatCode="0">
                  <c:v>1101.565747046481</c:v>
                </c:pt>
                <c:pt idx="26" formatCode="0">
                  <c:v>1108.296983151035</c:v>
                </c:pt>
                <c:pt idx="27" formatCode="0">
                  <c:v>1115.438891068481</c:v>
                </c:pt>
                <c:pt idx="28" formatCode="0">
                  <c:v>1121.696859007465</c:v>
                </c:pt>
                <c:pt idx="29" formatCode="0">
                  <c:v>1128.790706725898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144840"/>
        <c:axId val="2095141672"/>
      </c:scatterChart>
      <c:valAx>
        <c:axId val="2095144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141672"/>
        <c:crosses val="autoZero"/>
        <c:crossBetween val="midCat"/>
      </c:valAx>
      <c:valAx>
        <c:axId val="2095141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144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809.0</c:v>
                </c:pt>
                <c:pt idx="1">
                  <c:v>826.0</c:v>
                </c:pt>
                <c:pt idx="2">
                  <c:v>900.0</c:v>
                </c:pt>
                <c:pt idx="3">
                  <c:v>889.0</c:v>
                </c:pt>
                <c:pt idx="4">
                  <c:v>885.0</c:v>
                </c:pt>
                <c:pt idx="5">
                  <c:v>964.0</c:v>
                </c:pt>
                <c:pt idx="6">
                  <c:v>971.0</c:v>
                </c:pt>
                <c:pt idx="7">
                  <c:v>987.0</c:v>
                </c:pt>
                <c:pt idx="8">
                  <c:v>999.0</c:v>
                </c:pt>
                <c:pt idx="9">
                  <c:v>1061.0</c:v>
                </c:pt>
                <c:pt idx="10">
                  <c:v>1042.0</c:v>
                </c:pt>
                <c:pt idx="11">
                  <c:v>1111.0</c:v>
                </c:pt>
                <c:pt idx="12">
                  <c:v>1052.0</c:v>
                </c:pt>
                <c:pt idx="13">
                  <c:v>1131.0</c:v>
                </c:pt>
                <c:pt idx="14">
                  <c:v>1207.0</c:v>
                </c:pt>
                <c:pt idx="15">
                  <c:v>1151.0</c:v>
                </c:pt>
                <c:pt idx="16">
                  <c:v>1206.0</c:v>
                </c:pt>
                <c:pt idx="17">
                  <c:v>1143.0</c:v>
                </c:pt>
                <c:pt idx="18">
                  <c:v>1145.0</c:v>
                </c:pt>
                <c:pt idx="19">
                  <c:v>1131.0</c:v>
                </c:pt>
                <c:pt idx="20">
                  <c:v>1135.0</c:v>
                </c:pt>
                <c:pt idx="21">
                  <c:v>1132.0</c:v>
                </c:pt>
                <c:pt idx="22">
                  <c:v>1141.0</c:v>
                </c:pt>
                <c:pt idx="23">
                  <c:v>1062.0</c:v>
                </c:pt>
                <c:pt idx="24">
                  <c:v>1078.0</c:v>
                </c:pt>
                <c:pt idx="25">
                  <c:v>1117.0</c:v>
                </c:pt>
                <c:pt idx="26">
                  <c:v>1055.0</c:v>
                </c:pt>
                <c:pt idx="27">
                  <c:v>1097.0</c:v>
                </c:pt>
                <c:pt idx="28">
                  <c:v>1090.0</c:v>
                </c:pt>
                <c:pt idx="29">
                  <c:v>1036.0</c:v>
                </c:pt>
                <c:pt idx="30">
                  <c:v>1027.0</c:v>
                </c:pt>
                <c:pt idx="31">
                  <c:v>1046.0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</c:v>
                </c:pt>
                <c:pt idx="7" formatCode="0">
                  <c:v>990.8666676204779</c:v>
                </c:pt>
                <c:pt idx="8" formatCode="0">
                  <c:v>1011.596741185845</c:v>
                </c:pt>
                <c:pt idx="9" formatCode="0">
                  <c:v>1034.843229500691</c:v>
                </c:pt>
                <c:pt idx="10" formatCode="0">
                  <c:v>1058.900932210444</c:v>
                </c:pt>
                <c:pt idx="11" formatCode="0">
                  <c:v>1084.783792406078</c:v>
                </c:pt>
                <c:pt idx="12" formatCode="0">
                  <c:v>1109.6245363283</c:v>
                </c:pt>
                <c:pt idx="13" formatCode="0">
                  <c:v>1130.807998577633</c:v>
                </c:pt>
                <c:pt idx="14" formatCode="0">
                  <c:v>1149.187936161582</c:v>
                </c:pt>
                <c:pt idx="15" formatCode="0">
                  <c:v>1161.951073272649</c:v>
                </c:pt>
                <c:pt idx="16" formatCode="0">
                  <c:v>1168.063709251566</c:v>
                </c:pt>
                <c:pt idx="17" formatCode="0">
                  <c:v>1167.482341216886</c:v>
                </c:pt>
                <c:pt idx="18" formatCode="0">
                  <c:v>1161.677691722031</c:v>
                </c:pt>
                <c:pt idx="19" formatCode="0">
                  <c:v>1151.107226980721</c:v>
                </c:pt>
                <c:pt idx="20" formatCode="0">
                  <c:v>1137.340069692148</c:v>
                </c:pt>
                <c:pt idx="21" formatCode="0">
                  <c:v>1122.475626747713</c:v>
                </c:pt>
                <c:pt idx="22" formatCode="0">
                  <c:v>1107.426706887339</c:v>
                </c:pt>
                <c:pt idx="23" formatCode="0">
                  <c:v>1094.57184426</c:v>
                </c:pt>
                <c:pt idx="24" formatCode="0">
                  <c:v>1085.050844785682</c:v>
                </c:pt>
                <c:pt idx="25" formatCode="0">
                  <c:v>1078.189403029354</c:v>
                </c:pt>
                <c:pt idx="26" formatCode="0">
                  <c:v>1073.515972718982</c:v>
                </c:pt>
                <c:pt idx="27" formatCode="0">
                  <c:v>1071.422131940254</c:v>
                </c:pt>
                <c:pt idx="28" formatCode="0">
                  <c:v>1071.579969392513</c:v>
                </c:pt>
                <c:pt idx="29" formatCode="0">
                  <c:v>1073.50764900008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099592"/>
        <c:axId val="2095096424"/>
      </c:scatterChart>
      <c:valAx>
        <c:axId val="2095099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096424"/>
        <c:crosses val="autoZero"/>
        <c:crossBetween val="midCat"/>
      </c:valAx>
      <c:valAx>
        <c:axId val="2095096424"/>
        <c:scaling>
          <c:orientation val="minMax"/>
          <c:min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099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742.0</c:v>
                </c:pt>
                <c:pt idx="1">
                  <c:v>848.0</c:v>
                </c:pt>
                <c:pt idx="2">
                  <c:v>861.0</c:v>
                </c:pt>
                <c:pt idx="3">
                  <c:v>853.0</c:v>
                </c:pt>
                <c:pt idx="4">
                  <c:v>877.0</c:v>
                </c:pt>
                <c:pt idx="5">
                  <c:v>949.0</c:v>
                </c:pt>
                <c:pt idx="6">
                  <c:v>931.0</c:v>
                </c:pt>
                <c:pt idx="7">
                  <c:v>950.0</c:v>
                </c:pt>
                <c:pt idx="8">
                  <c:v>1016.0</c:v>
                </c:pt>
                <c:pt idx="9">
                  <c:v>990.0</c:v>
                </c:pt>
                <c:pt idx="10">
                  <c:v>1047.0</c:v>
                </c:pt>
                <c:pt idx="11">
                  <c:v>995.0</c:v>
                </c:pt>
                <c:pt idx="12">
                  <c:v>1128.0</c:v>
                </c:pt>
                <c:pt idx="13">
                  <c:v>1144.0</c:v>
                </c:pt>
                <c:pt idx="14">
                  <c:v>1125.0</c:v>
                </c:pt>
                <c:pt idx="15">
                  <c:v>1115.0</c:v>
                </c:pt>
                <c:pt idx="16">
                  <c:v>1230.0</c:v>
                </c:pt>
                <c:pt idx="17">
                  <c:v>1175.0</c:v>
                </c:pt>
                <c:pt idx="18">
                  <c:v>1124.0</c:v>
                </c:pt>
                <c:pt idx="19">
                  <c:v>1127.0</c:v>
                </c:pt>
                <c:pt idx="20">
                  <c:v>1129.0</c:v>
                </c:pt>
                <c:pt idx="21">
                  <c:v>1130.0</c:v>
                </c:pt>
                <c:pt idx="22">
                  <c:v>1112.0</c:v>
                </c:pt>
                <c:pt idx="23">
                  <c:v>1084.0</c:v>
                </c:pt>
                <c:pt idx="24">
                  <c:v>1088.0</c:v>
                </c:pt>
                <c:pt idx="25">
                  <c:v>1073.0</c:v>
                </c:pt>
                <c:pt idx="26">
                  <c:v>1080.0</c:v>
                </c:pt>
                <c:pt idx="27">
                  <c:v>1089.0</c:v>
                </c:pt>
                <c:pt idx="28">
                  <c:v>1031.0</c:v>
                </c:pt>
                <c:pt idx="29">
                  <c:v>1063.0</c:v>
                </c:pt>
                <c:pt idx="30">
                  <c:v>1076.0</c:v>
                </c:pt>
                <c:pt idx="31">
                  <c:v>1041.0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888.9694754360736</c:v>
                </c:pt>
                <c:pt idx="5" formatCode="0">
                  <c:v>907.3902098030255</c:v>
                </c:pt>
                <c:pt idx="6" formatCode="0">
                  <c:v>929.5274731108224</c:v>
                </c:pt>
                <c:pt idx="7" formatCode="0">
                  <c:v>954.8334889159795</c:v>
                </c:pt>
                <c:pt idx="8" formatCode="0">
                  <c:v>982.368971139887</c:v>
                </c:pt>
                <c:pt idx="9" formatCode="0">
                  <c:v>1011.172791052975</c:v>
                </c:pt>
                <c:pt idx="10" formatCode="0">
                  <c:v>1039.214615865383</c:v>
                </c:pt>
                <c:pt idx="11" formatCode="0">
                  <c:v>1067.859307518553</c:v>
                </c:pt>
                <c:pt idx="12" formatCode="0">
                  <c:v>1094.251660598813</c:v>
                </c:pt>
                <c:pt idx="13" formatCode="0">
                  <c:v>1116.204424538447</c:v>
                </c:pt>
                <c:pt idx="14" formatCode="0">
                  <c:v>1135.168321353616</c:v>
                </c:pt>
                <c:pt idx="15" formatCode="0">
                  <c:v>1148.783627952484</c:v>
                </c:pt>
                <c:pt idx="16" formatCode="0">
                  <c:v>1156.36782473262</c:v>
                </c:pt>
                <c:pt idx="17" formatCode="0">
                  <c:v>1157.948547343056</c:v>
                </c:pt>
                <c:pt idx="18" formatCode="0">
                  <c:v>1154.603313451827</c:v>
                </c:pt>
                <c:pt idx="19" formatCode="0">
                  <c:v>1146.79693641438</c:v>
                </c:pt>
                <c:pt idx="20" formatCode="0">
                  <c:v>1135.528670325234</c:v>
                </c:pt>
                <c:pt idx="21" formatCode="0">
                  <c:v>1122.387272045695</c:v>
                </c:pt>
                <c:pt idx="22" formatCode="0">
                  <c:v>1108.01686457875</c:v>
                </c:pt>
                <c:pt idx="23" formatCode="0">
                  <c:v>1094.633568109342</c:v>
                </c:pt>
                <c:pt idx="24" formatCode="0">
                  <c:v>1083.701603642052</c:v>
                </c:pt>
                <c:pt idx="25" formatCode="0">
                  <c:v>1074.832112478485</c:v>
                </c:pt>
                <c:pt idx="26" formatCode="0">
                  <c:v>1067.62299966016</c:v>
                </c:pt>
                <c:pt idx="27" formatCode="0">
                  <c:v>1062.869009487729</c:v>
                </c:pt>
                <c:pt idx="28" formatCode="0">
                  <c:v>1060.999259312794</c:v>
                </c:pt>
                <c:pt idx="29" formatCode="0">
                  <c:v>1061.200251566979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460696"/>
        <c:axId val="2098463864"/>
      </c:scatterChart>
      <c:valAx>
        <c:axId val="209846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463864"/>
        <c:crosses val="autoZero"/>
        <c:crossBetween val="midCat"/>
      </c:valAx>
      <c:valAx>
        <c:axId val="209846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460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903.0</c:v>
                </c:pt>
                <c:pt idx="1">
                  <c:v>921.0</c:v>
                </c:pt>
                <c:pt idx="2">
                  <c:v>950.0</c:v>
                </c:pt>
                <c:pt idx="3">
                  <c:v>953.0</c:v>
                </c:pt>
                <c:pt idx="4">
                  <c:v>1009.0</c:v>
                </c:pt>
                <c:pt idx="5">
                  <c:v>1023.0</c:v>
                </c:pt>
                <c:pt idx="6">
                  <c:v>1051.0</c:v>
                </c:pt>
                <c:pt idx="7">
                  <c:v>1061.0</c:v>
                </c:pt>
                <c:pt idx="8">
                  <c:v>1091.0</c:v>
                </c:pt>
                <c:pt idx="9">
                  <c:v>1082.0</c:v>
                </c:pt>
                <c:pt idx="10">
                  <c:v>1149.0</c:v>
                </c:pt>
                <c:pt idx="11">
                  <c:v>1092.0</c:v>
                </c:pt>
                <c:pt idx="12">
                  <c:v>1192.0</c:v>
                </c:pt>
                <c:pt idx="13">
                  <c:v>1174.0</c:v>
                </c:pt>
                <c:pt idx="14">
                  <c:v>1282.0</c:v>
                </c:pt>
                <c:pt idx="15">
                  <c:v>1297.0</c:v>
                </c:pt>
                <c:pt idx="16">
                  <c:v>1312.0</c:v>
                </c:pt>
                <c:pt idx="17">
                  <c:v>1268.0</c:v>
                </c:pt>
                <c:pt idx="18">
                  <c:v>1229.0</c:v>
                </c:pt>
                <c:pt idx="19">
                  <c:v>1211.0</c:v>
                </c:pt>
                <c:pt idx="20">
                  <c:v>1202.0</c:v>
                </c:pt>
                <c:pt idx="21">
                  <c:v>1156.0</c:v>
                </c:pt>
                <c:pt idx="22">
                  <c:v>1211.0</c:v>
                </c:pt>
                <c:pt idx="23">
                  <c:v>1166.0</c:v>
                </c:pt>
                <c:pt idx="24">
                  <c:v>1183.0</c:v>
                </c:pt>
                <c:pt idx="25">
                  <c:v>1167.0</c:v>
                </c:pt>
                <c:pt idx="26">
                  <c:v>1151.0</c:v>
                </c:pt>
                <c:pt idx="27">
                  <c:v>1144.0</c:v>
                </c:pt>
                <c:pt idx="28">
                  <c:v>1155.0</c:v>
                </c:pt>
                <c:pt idx="29">
                  <c:v>1107.0</c:v>
                </c:pt>
                <c:pt idx="30">
                  <c:v>1122.0</c:v>
                </c:pt>
                <c:pt idx="31">
                  <c:v>1128.0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</c:v>
                </c:pt>
                <c:pt idx="4" formatCode="0">
                  <c:v>1004.330766293322</c:v>
                </c:pt>
                <c:pt idx="5" formatCode="0">
                  <c:v>1014.307880190619</c:v>
                </c:pt>
                <c:pt idx="6" formatCode="0">
                  <c:v>1027.519045546033</c:v>
                </c:pt>
                <c:pt idx="7" formatCode="0">
                  <c:v>1044.74558164302</c:v>
                </c:pt>
                <c:pt idx="8" formatCode="0">
                  <c:v>1066.478745169461</c:v>
                </c:pt>
                <c:pt idx="9" formatCode="0">
                  <c:v>1092.817519105835</c:v>
                </c:pt>
                <c:pt idx="10" formatCode="0">
                  <c:v>1122.094183052225</c:v>
                </c:pt>
                <c:pt idx="11" formatCode="0">
                  <c:v>1155.617851650237</c:v>
                </c:pt>
                <c:pt idx="12" formatCode="0">
                  <c:v>1189.44695936691</c:v>
                </c:pt>
                <c:pt idx="13" formatCode="0">
                  <c:v>1219.238095043567</c:v>
                </c:pt>
                <c:pt idx="14" formatCode="0">
                  <c:v>1245.33030967561</c:v>
                </c:pt>
                <c:pt idx="15" formatCode="0">
                  <c:v>1262.869616332026</c:v>
                </c:pt>
                <c:pt idx="16" formatCode="0">
                  <c:v>1269.811191711206</c:v>
                </c:pt>
                <c:pt idx="17" formatCode="0">
                  <c:v>1266.119295055775</c:v>
                </c:pt>
                <c:pt idx="18" formatCode="0">
                  <c:v>1254.70613298787</c:v>
                </c:pt>
                <c:pt idx="19" formatCode="0">
                  <c:v>1236.583482186222</c:v>
                </c:pt>
                <c:pt idx="20" formatCode="0">
                  <c:v>1215.059270584618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1160.050041687016</c:v>
                </c:pt>
                <c:pt idx="24" formatCode="0">
                  <c:v>1151.016080028833</c:v>
                </c:pt>
                <c:pt idx="25" formatCode="0">
                  <c:v>1145.965346587562</c:v>
                </c:pt>
                <c:pt idx="26" formatCode="0">
                  <c:v>1144.110913293355</c:v>
                </c:pt>
                <c:pt idx="27" formatCode="0">
                  <c:v>1145.287486314575</c:v>
                </c:pt>
                <c:pt idx="28" formatCode="0">
                  <c:v>1148.170910778499</c:v>
                </c:pt>
                <c:pt idx="29" formatCode="0">
                  <c:v>1152.794193082697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506440"/>
        <c:axId val="2098509608"/>
      </c:scatterChart>
      <c:valAx>
        <c:axId val="209850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509608"/>
        <c:crosses val="autoZero"/>
        <c:crossBetween val="midCat"/>
      </c:valAx>
      <c:valAx>
        <c:axId val="2098509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506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914.0</c:v>
                </c:pt>
                <c:pt idx="1">
                  <c:v>1063.0</c:v>
                </c:pt>
                <c:pt idx="2">
                  <c:v>1014.0</c:v>
                </c:pt>
                <c:pt idx="3">
                  <c:v>1043.0</c:v>
                </c:pt>
                <c:pt idx="4">
                  <c:v>1028.0</c:v>
                </c:pt>
                <c:pt idx="5">
                  <c:v>1140.0</c:v>
                </c:pt>
                <c:pt idx="6">
                  <c:v>1149.0</c:v>
                </c:pt>
                <c:pt idx="7">
                  <c:v>1130.0</c:v>
                </c:pt>
                <c:pt idx="8">
                  <c:v>1131.0</c:v>
                </c:pt>
                <c:pt idx="9">
                  <c:v>1236.0</c:v>
                </c:pt>
                <c:pt idx="10">
                  <c:v>1206.0</c:v>
                </c:pt>
                <c:pt idx="11">
                  <c:v>1216.0</c:v>
                </c:pt>
                <c:pt idx="12">
                  <c:v>1209.0</c:v>
                </c:pt>
                <c:pt idx="13">
                  <c:v>1282.0</c:v>
                </c:pt>
                <c:pt idx="14">
                  <c:v>1277.0</c:v>
                </c:pt>
                <c:pt idx="15">
                  <c:v>1354.0</c:v>
                </c:pt>
                <c:pt idx="16">
                  <c:v>1384.0</c:v>
                </c:pt>
                <c:pt idx="17">
                  <c:v>1296.0</c:v>
                </c:pt>
                <c:pt idx="18">
                  <c:v>1348.0</c:v>
                </c:pt>
                <c:pt idx="19">
                  <c:v>1286.0</c:v>
                </c:pt>
                <c:pt idx="20">
                  <c:v>1313.0</c:v>
                </c:pt>
                <c:pt idx="21">
                  <c:v>1249.0</c:v>
                </c:pt>
                <c:pt idx="22">
                  <c:v>1233.0</c:v>
                </c:pt>
                <c:pt idx="23">
                  <c:v>1198.0</c:v>
                </c:pt>
                <c:pt idx="24">
                  <c:v>1220.0</c:v>
                </c:pt>
                <c:pt idx="25">
                  <c:v>1152.0</c:v>
                </c:pt>
                <c:pt idx="26">
                  <c:v>1197.0</c:v>
                </c:pt>
                <c:pt idx="27">
                  <c:v>1179.0</c:v>
                </c:pt>
                <c:pt idx="28">
                  <c:v>1185.0</c:v>
                </c:pt>
                <c:pt idx="29">
                  <c:v>1151.0</c:v>
                </c:pt>
                <c:pt idx="30">
                  <c:v>1066.0</c:v>
                </c:pt>
                <c:pt idx="31">
                  <c:v>1207.0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</c:v>
                </c:pt>
                <c:pt idx="4" formatCode="0">
                  <c:v>1076.436660227678</c:v>
                </c:pt>
                <c:pt idx="5" formatCode="0">
                  <c:v>1089.300336692865</c:v>
                </c:pt>
                <c:pt idx="6" formatCode="0">
                  <c:v>1106.033731996743</c:v>
                </c:pt>
                <c:pt idx="7" formatCode="0">
                  <c:v>1126.725200355768</c:v>
                </c:pt>
                <c:pt idx="8" formatCode="0">
                  <c:v>1150.941559671056</c:v>
                </c:pt>
                <c:pt idx="9" formatCode="0">
                  <c:v>1177.958380553207</c:v>
                </c:pt>
                <c:pt idx="10" formatCode="0">
                  <c:v>1205.715199814762</c:v>
                </c:pt>
                <c:pt idx="11" formatCode="0">
                  <c:v>1235.339016793853</c:v>
                </c:pt>
                <c:pt idx="12" formatCode="0">
                  <c:v>1263.538866233154</c:v>
                </c:pt>
                <c:pt idx="13" formatCode="0">
                  <c:v>1287.392329107317</c:v>
                </c:pt>
                <c:pt idx="14" formatCode="0">
                  <c:v>1307.876192952961</c:v>
                </c:pt>
                <c:pt idx="15" formatCode="0">
                  <c:v>1321.800642117215</c:v>
                </c:pt>
                <c:pt idx="16" formatCode="0">
                  <c:v>1327.929829440902</c:v>
                </c:pt>
                <c:pt idx="17" formatCode="0">
                  <c:v>1326.083635368015</c:v>
                </c:pt>
                <c:pt idx="18" formatCode="0">
                  <c:v>1317.895803680234</c:v>
                </c:pt>
                <c:pt idx="19" formatCode="0">
                  <c:v>1303.477874155756</c:v>
                </c:pt>
                <c:pt idx="20" formatCode="0">
                  <c:v>1284.488371833096</c:v>
                </c:pt>
                <c:pt idx="21" formatCode="0">
                  <c:v>1263.33850939128</c:v>
                </c:pt>
                <c:pt idx="22" formatCode="0">
                  <c:v>1240.873455155603</c:v>
                </c:pt>
                <c:pt idx="23" formatCode="0">
                  <c:v>1220.342576262342</c:v>
                </c:pt>
                <c:pt idx="24" formatCode="0">
                  <c:v>1203.706239865685</c:v>
                </c:pt>
                <c:pt idx="25" formatCode="0">
                  <c:v>1190.122638410174</c:v>
                </c:pt>
                <c:pt idx="26" formatCode="0">
                  <c:v>1178.701540255429</c:v>
                </c:pt>
                <c:pt idx="27" formatCode="0">
                  <c:v>1170.320495313458</c:v>
                </c:pt>
                <c:pt idx="28" formatCode="0">
                  <c:v>1165.734793917745</c:v>
                </c:pt>
                <c:pt idx="29" formatCode="0">
                  <c:v>1163.126496540951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552072"/>
        <c:axId val="2098555240"/>
      </c:scatterChart>
      <c:valAx>
        <c:axId val="209855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555240"/>
        <c:crosses val="autoZero"/>
        <c:crossBetween val="midCat"/>
      </c:valAx>
      <c:valAx>
        <c:axId val="2098555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552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947.0</c:v>
                </c:pt>
                <c:pt idx="1">
                  <c:v>978.0</c:v>
                </c:pt>
                <c:pt idx="2">
                  <c:v>961.0</c:v>
                </c:pt>
                <c:pt idx="3">
                  <c:v>1063.0</c:v>
                </c:pt>
                <c:pt idx="4">
                  <c:v>1045.0</c:v>
                </c:pt>
                <c:pt idx="5">
                  <c:v>1086.0</c:v>
                </c:pt>
                <c:pt idx="6">
                  <c:v>1126.0</c:v>
                </c:pt>
                <c:pt idx="7">
                  <c:v>1148.0</c:v>
                </c:pt>
                <c:pt idx="8">
                  <c:v>1155.0</c:v>
                </c:pt>
                <c:pt idx="9">
                  <c:v>1241.0</c:v>
                </c:pt>
                <c:pt idx="10">
                  <c:v>1203.0</c:v>
                </c:pt>
                <c:pt idx="11">
                  <c:v>1244.0</c:v>
                </c:pt>
                <c:pt idx="12">
                  <c:v>1297.0</c:v>
                </c:pt>
                <c:pt idx="13">
                  <c:v>1276.0</c:v>
                </c:pt>
                <c:pt idx="14">
                  <c:v>1270.0</c:v>
                </c:pt>
                <c:pt idx="15">
                  <c:v>1321.0</c:v>
                </c:pt>
                <c:pt idx="16">
                  <c:v>1475.0</c:v>
                </c:pt>
                <c:pt idx="17">
                  <c:v>1304.0</c:v>
                </c:pt>
                <c:pt idx="18">
                  <c:v>1298.0</c:v>
                </c:pt>
                <c:pt idx="19">
                  <c:v>1305.0</c:v>
                </c:pt>
                <c:pt idx="20">
                  <c:v>1250.0</c:v>
                </c:pt>
                <c:pt idx="21">
                  <c:v>1273.0</c:v>
                </c:pt>
                <c:pt idx="22">
                  <c:v>1243.0</c:v>
                </c:pt>
                <c:pt idx="23">
                  <c:v>1231.0</c:v>
                </c:pt>
                <c:pt idx="24">
                  <c:v>1261.0</c:v>
                </c:pt>
                <c:pt idx="25">
                  <c:v>1187.0</c:v>
                </c:pt>
                <c:pt idx="26">
                  <c:v>1217.0</c:v>
                </c:pt>
                <c:pt idx="27">
                  <c:v>1119.0</c:v>
                </c:pt>
                <c:pt idx="28">
                  <c:v>1134.0</c:v>
                </c:pt>
                <c:pt idx="29">
                  <c:v>1133.0</c:v>
                </c:pt>
                <c:pt idx="30">
                  <c:v>1187.0</c:v>
                </c:pt>
                <c:pt idx="31">
                  <c:v>1142.0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</c:v>
                </c:pt>
                <c:pt idx="4" formatCode="0">
                  <c:v>1067.912010019097</c:v>
                </c:pt>
                <c:pt idx="5" formatCode="0">
                  <c:v>1089.637709705661</c:v>
                </c:pt>
                <c:pt idx="6" formatCode="0">
                  <c:v>1114.896194180149</c:v>
                </c:pt>
                <c:pt idx="7" formatCode="0">
                  <c:v>1142.636996581254</c:v>
                </c:pt>
                <c:pt idx="8" formatCode="0">
                  <c:v>1171.5529876298</c:v>
                </c:pt>
                <c:pt idx="9" formatCode="0">
                  <c:v>1200.53647458709</c:v>
                </c:pt>
                <c:pt idx="10" formatCode="0">
                  <c:v>1227.64579016432</c:v>
                </c:pt>
                <c:pt idx="11" formatCode="0">
                  <c:v>1254.309875325927</c:v>
                </c:pt>
                <c:pt idx="12" formatCode="0">
                  <c:v>1277.990474734372</c:v>
                </c:pt>
                <c:pt idx="13" formatCode="0">
                  <c:v>1296.985841648962</c:v>
                </c:pt>
                <c:pt idx="14" formatCode="0">
                  <c:v>1312.696677850243</c:v>
                </c:pt>
                <c:pt idx="15" formatCode="0">
                  <c:v>1323.165877711528</c:v>
                </c:pt>
                <c:pt idx="16" formatCode="0">
                  <c:v>1327.842996832755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</c:v>
                </c:pt>
                <c:pt idx="20" formatCode="0">
                  <c:v>1294.509777026703</c:v>
                </c:pt>
                <c:pt idx="21" formatCode="0">
                  <c:v>1276.157876335619</c:v>
                </c:pt>
                <c:pt idx="22" formatCode="0">
                  <c:v>1254.763375150362</c:v>
                </c:pt>
                <c:pt idx="23" formatCode="0">
                  <c:v>1232.843990229501</c:v>
                </c:pt>
                <c:pt idx="24" formatCode="0">
                  <c:v>1212.609701079254</c:v>
                </c:pt>
                <c:pt idx="25" formatCode="0">
                  <c:v>1193.458404733708</c:v>
                </c:pt>
                <c:pt idx="26" formatCode="0">
                  <c:v>1174.109046055172</c:v>
                </c:pt>
                <c:pt idx="27" formatCode="0">
                  <c:v>1155.928888400093</c:v>
                </c:pt>
                <c:pt idx="28" formatCode="0">
                  <c:v>1142.165734084158</c:v>
                </c:pt>
                <c:pt idx="29" formatCode="0">
                  <c:v>1129.146642429467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597576"/>
        <c:axId val="2098600744"/>
      </c:scatterChart>
      <c:valAx>
        <c:axId val="2098597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600744"/>
        <c:crosses val="autoZero"/>
        <c:crossBetween val="midCat"/>
      </c:valAx>
      <c:valAx>
        <c:axId val="209860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597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883.0</c:v>
                </c:pt>
                <c:pt idx="1">
                  <c:v>940.0</c:v>
                </c:pt>
                <c:pt idx="2">
                  <c:v>1011.0</c:v>
                </c:pt>
                <c:pt idx="3">
                  <c:v>1034.0</c:v>
                </c:pt>
                <c:pt idx="4">
                  <c:v>1085.0</c:v>
                </c:pt>
                <c:pt idx="5">
                  <c:v>1120.0</c:v>
                </c:pt>
                <c:pt idx="6">
                  <c:v>1133.0</c:v>
                </c:pt>
                <c:pt idx="7">
                  <c:v>1149.0</c:v>
                </c:pt>
                <c:pt idx="8">
                  <c:v>1168.0</c:v>
                </c:pt>
                <c:pt idx="9">
                  <c:v>1155.0</c:v>
                </c:pt>
                <c:pt idx="10">
                  <c:v>1239.0</c:v>
                </c:pt>
                <c:pt idx="11">
                  <c:v>1235.0</c:v>
                </c:pt>
                <c:pt idx="12">
                  <c:v>1250.0</c:v>
                </c:pt>
                <c:pt idx="13">
                  <c:v>1285.0</c:v>
                </c:pt>
                <c:pt idx="14">
                  <c:v>1330.0</c:v>
                </c:pt>
                <c:pt idx="15">
                  <c:v>1300.0</c:v>
                </c:pt>
                <c:pt idx="16">
                  <c:v>1376.0</c:v>
                </c:pt>
                <c:pt idx="17">
                  <c:v>1330.0</c:v>
                </c:pt>
                <c:pt idx="18">
                  <c:v>1430.0</c:v>
                </c:pt>
                <c:pt idx="19">
                  <c:v>1249.0</c:v>
                </c:pt>
                <c:pt idx="20">
                  <c:v>1304.0</c:v>
                </c:pt>
                <c:pt idx="21">
                  <c:v>1249.0</c:v>
                </c:pt>
                <c:pt idx="22">
                  <c:v>1271.0</c:v>
                </c:pt>
                <c:pt idx="23">
                  <c:v>1206.0</c:v>
                </c:pt>
                <c:pt idx="24">
                  <c:v>1206.0</c:v>
                </c:pt>
                <c:pt idx="25">
                  <c:v>1148.0</c:v>
                </c:pt>
                <c:pt idx="26">
                  <c:v>1258.0</c:v>
                </c:pt>
                <c:pt idx="27">
                  <c:v>1224.0</c:v>
                </c:pt>
                <c:pt idx="28">
                  <c:v>1183.0</c:v>
                </c:pt>
                <c:pt idx="29">
                  <c:v>1150.0</c:v>
                </c:pt>
                <c:pt idx="30">
                  <c:v>1209.0</c:v>
                </c:pt>
                <c:pt idx="31">
                  <c:v>1164.0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</c:v>
                </c:pt>
                <c:pt idx="4" formatCode="0">
                  <c:v>1084.189734241396</c:v>
                </c:pt>
                <c:pt idx="5" formatCode="0">
                  <c:v>1096.201862256612</c:v>
                </c:pt>
                <c:pt idx="6" formatCode="0">
                  <c:v>1112.080237442673</c:v>
                </c:pt>
                <c:pt idx="7" formatCode="0">
                  <c:v>1132.126989520202</c:v>
                </c:pt>
                <c:pt idx="8" formatCode="0">
                  <c:v>1156.121428423275</c:v>
                </c:pt>
                <c:pt idx="9" formatCode="0">
                  <c:v>1183.476289738201</c:v>
                </c:pt>
                <c:pt idx="10" formatCode="0">
                  <c:v>1212.119125614894</c:v>
                </c:pt>
                <c:pt idx="11" formatCode="0">
                  <c:v>1243.178489834251</c:v>
                </c:pt>
                <c:pt idx="12" formatCode="0">
                  <c:v>1273.106678628073</c:v>
                </c:pt>
                <c:pt idx="13" formatCode="0">
                  <c:v>1298.599518295394</c:v>
                </c:pt>
                <c:pt idx="14" formatCode="0">
                  <c:v>1320.501247329727</c:v>
                </c:pt>
                <c:pt idx="15" formatCode="0">
                  <c:v>1335.218815796073</c:v>
                </c:pt>
                <c:pt idx="16" formatCode="0">
                  <c:v>1341.335243270052</c:v>
                </c:pt>
                <c:pt idx="17" formatCode="0">
                  <c:v>1338.704552730556</c:v>
                </c:pt>
                <c:pt idx="18" formatCode="0">
                  <c:v>1329.291431851613</c:v>
                </c:pt>
                <c:pt idx="19" formatCode="0">
                  <c:v>1313.344444513291</c:v>
                </c:pt>
                <c:pt idx="20" formatCode="0">
                  <c:v>1292.937417397661</c:v>
                </c:pt>
                <c:pt idx="21" formatCode="0">
                  <c:v>1270.863265918917</c:v>
                </c:pt>
                <c:pt idx="22" formatCode="0">
                  <c:v>1248.191218495151</c:v>
                </c:pt>
                <c:pt idx="23" formatCode="0">
                  <c:v>1228.283735282059</c:v>
                </c:pt>
                <c:pt idx="24" formatCode="0">
                  <c:v>1212.879594545526</c:v>
                </c:pt>
                <c:pt idx="25" formatCode="0">
                  <c:v>1200.972503631772</c:v>
                </c:pt>
                <c:pt idx="26" formatCode="0">
                  <c:v>1191.685144241134</c:v>
                </c:pt>
                <c:pt idx="27" formatCode="0">
                  <c:v>1185.656437543639</c:v>
                </c:pt>
                <c:pt idx="28" formatCode="0">
                  <c:v>1183.046647090086</c:v>
                </c:pt>
                <c:pt idx="29" formatCode="0">
                  <c:v>1182.452596535253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643528"/>
        <c:axId val="2098646696"/>
      </c:scatterChart>
      <c:valAx>
        <c:axId val="209864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646696"/>
        <c:crosses val="autoZero"/>
        <c:crossBetween val="midCat"/>
      </c:valAx>
      <c:valAx>
        <c:axId val="209864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643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482.0</c:v>
                </c:pt>
                <c:pt idx="1">
                  <c:v>496.0</c:v>
                </c:pt>
                <c:pt idx="2">
                  <c:v>569.0</c:v>
                </c:pt>
                <c:pt idx="3">
                  <c:v>557.0</c:v>
                </c:pt>
                <c:pt idx="4">
                  <c:v>552.0</c:v>
                </c:pt>
                <c:pt idx="5">
                  <c:v>603.0</c:v>
                </c:pt>
                <c:pt idx="6">
                  <c:v>633.0</c:v>
                </c:pt>
                <c:pt idx="7">
                  <c:v>624.0</c:v>
                </c:pt>
                <c:pt idx="8">
                  <c:v>590.0</c:v>
                </c:pt>
                <c:pt idx="9">
                  <c:v>663.0</c:v>
                </c:pt>
                <c:pt idx="10">
                  <c:v>692.0</c:v>
                </c:pt>
                <c:pt idx="11">
                  <c:v>702.0</c:v>
                </c:pt>
                <c:pt idx="12">
                  <c:v>776.0</c:v>
                </c:pt>
                <c:pt idx="13">
                  <c:v>800.0</c:v>
                </c:pt>
                <c:pt idx="14">
                  <c:v>800.0</c:v>
                </c:pt>
                <c:pt idx="15">
                  <c:v>878.0</c:v>
                </c:pt>
                <c:pt idx="16">
                  <c:v>859.0</c:v>
                </c:pt>
                <c:pt idx="17">
                  <c:v>771.0</c:v>
                </c:pt>
                <c:pt idx="18">
                  <c:v>774.0</c:v>
                </c:pt>
                <c:pt idx="19">
                  <c:v>770.0</c:v>
                </c:pt>
                <c:pt idx="20">
                  <c:v>705.0</c:v>
                </c:pt>
                <c:pt idx="21">
                  <c:v>666.0</c:v>
                </c:pt>
                <c:pt idx="22">
                  <c:v>705.0</c:v>
                </c:pt>
                <c:pt idx="23">
                  <c:v>704.0</c:v>
                </c:pt>
                <c:pt idx="24">
                  <c:v>689.0</c:v>
                </c:pt>
                <c:pt idx="25">
                  <c:v>656.0</c:v>
                </c:pt>
                <c:pt idx="26">
                  <c:v>672.0</c:v>
                </c:pt>
                <c:pt idx="27">
                  <c:v>644.0</c:v>
                </c:pt>
                <c:pt idx="28">
                  <c:v>662.0</c:v>
                </c:pt>
                <c:pt idx="29">
                  <c:v>616.0</c:v>
                </c:pt>
                <c:pt idx="30">
                  <c:v>676.0</c:v>
                </c:pt>
                <c:pt idx="31">
                  <c:v>666.0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</c:v>
                </c:pt>
                <c:pt idx="3" formatCode="0">
                  <c:v>572.8546409597774</c:v>
                </c:pt>
                <c:pt idx="4" formatCode="0">
                  <c:v>578.0567367708584</c:v>
                </c:pt>
                <c:pt idx="5" formatCode="0">
                  <c:v>584.4589848651476</c:v>
                </c:pt>
                <c:pt idx="6" formatCode="0">
                  <c:v>593.9178204451849</c:v>
                </c:pt>
                <c:pt idx="7" formatCode="0">
                  <c:v>607.9154674671876</c:v>
                </c:pt>
                <c:pt idx="8" formatCode="0">
                  <c:v>627.8503512885604</c:v>
                </c:pt>
                <c:pt idx="9" formatCode="0">
                  <c:v>654.588771243705</c:v>
                </c:pt>
                <c:pt idx="10" formatCode="0">
                  <c:v>686.5952346626626</c:v>
                </c:pt>
                <c:pt idx="11" formatCode="0">
                  <c:v>724.9423580411543</c:v>
                </c:pt>
                <c:pt idx="12" formatCode="0">
                  <c:v>764.0518696774293</c:v>
                </c:pt>
                <c:pt idx="13" formatCode="0">
                  <c:v>797.258436916689</c:v>
                </c:pt>
                <c:pt idx="14" formatCode="0">
                  <c:v>823.0304018725751</c:v>
                </c:pt>
                <c:pt idx="15" formatCode="0">
                  <c:v>834.6013532755176</c:v>
                </c:pt>
                <c:pt idx="16" formatCode="0">
                  <c:v>829.9952872241035</c:v>
                </c:pt>
                <c:pt idx="17" formatCode="0">
                  <c:v>811.2017624976845</c:v>
                </c:pt>
                <c:pt idx="18" formatCode="0">
                  <c:v>785.1994304924475</c:v>
                </c:pt>
                <c:pt idx="19" formatCode="0">
                  <c:v>753.55580357615</c:v>
                </c:pt>
                <c:pt idx="20" formatCode="0">
                  <c:v>722.4498903427691</c:v>
                </c:pt>
                <c:pt idx="21" formatCode="0">
                  <c:v>696.5606482998408</c:v>
                </c:pt>
                <c:pt idx="22" formatCode="0">
                  <c:v>676.7572706740681</c:v>
                </c:pt>
                <c:pt idx="23" formatCode="0">
                  <c:v>664.5702233076157</c:v>
                </c:pt>
                <c:pt idx="24" formatCode="0">
                  <c:v>658.5428038508447</c:v>
                </c:pt>
                <c:pt idx="25" formatCode="0">
                  <c:v>656.2328154509627</c:v>
                </c:pt>
                <c:pt idx="26" formatCode="0">
                  <c:v>656.427765603673</c:v>
                </c:pt>
                <c:pt idx="27" formatCode="0">
                  <c:v>658.4477932853119</c:v>
                </c:pt>
                <c:pt idx="28" formatCode="0">
                  <c:v>661.0421089344754</c:v>
                </c:pt>
                <c:pt idx="29" formatCode="0">
                  <c:v>664.4397461539648</c:v>
                </c:pt>
                <c:pt idx="30" formatCode="0">
                  <c:v>667.8415838243346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750136"/>
        <c:axId val="2095753304"/>
      </c:scatterChart>
      <c:valAx>
        <c:axId val="209575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753304"/>
        <c:crosses val="autoZero"/>
        <c:crossBetween val="midCat"/>
      </c:valAx>
      <c:valAx>
        <c:axId val="209575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750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962.0</c:v>
                </c:pt>
                <c:pt idx="1">
                  <c:v>1020.0</c:v>
                </c:pt>
                <c:pt idx="2">
                  <c:v>985.0</c:v>
                </c:pt>
                <c:pt idx="3">
                  <c:v>1036.0</c:v>
                </c:pt>
                <c:pt idx="4">
                  <c:v>1018.0</c:v>
                </c:pt>
                <c:pt idx="5">
                  <c:v>1117.0</c:v>
                </c:pt>
                <c:pt idx="6">
                  <c:v>1141.0</c:v>
                </c:pt>
                <c:pt idx="7">
                  <c:v>1112.0</c:v>
                </c:pt>
                <c:pt idx="8">
                  <c:v>1182.0</c:v>
                </c:pt>
                <c:pt idx="9">
                  <c:v>1193.0</c:v>
                </c:pt>
                <c:pt idx="10">
                  <c:v>1204.0</c:v>
                </c:pt>
                <c:pt idx="11">
                  <c:v>1233.0</c:v>
                </c:pt>
                <c:pt idx="12">
                  <c:v>1342.0</c:v>
                </c:pt>
                <c:pt idx="13">
                  <c:v>1384.0</c:v>
                </c:pt>
                <c:pt idx="14">
                  <c:v>1324.0</c:v>
                </c:pt>
                <c:pt idx="15">
                  <c:v>1333.0</c:v>
                </c:pt>
                <c:pt idx="16">
                  <c:v>1372.0</c:v>
                </c:pt>
                <c:pt idx="17">
                  <c:v>1364.0</c:v>
                </c:pt>
                <c:pt idx="18">
                  <c:v>1318.0</c:v>
                </c:pt>
                <c:pt idx="19">
                  <c:v>1316.0</c:v>
                </c:pt>
                <c:pt idx="20">
                  <c:v>1264.0</c:v>
                </c:pt>
                <c:pt idx="21">
                  <c:v>1229.0</c:v>
                </c:pt>
                <c:pt idx="22">
                  <c:v>1235.0</c:v>
                </c:pt>
                <c:pt idx="23">
                  <c:v>1224.0</c:v>
                </c:pt>
                <c:pt idx="24">
                  <c:v>1205.0</c:v>
                </c:pt>
                <c:pt idx="25">
                  <c:v>1189.0</c:v>
                </c:pt>
                <c:pt idx="26">
                  <c:v>1241.0</c:v>
                </c:pt>
                <c:pt idx="27">
                  <c:v>1216.0</c:v>
                </c:pt>
                <c:pt idx="28">
                  <c:v>1201.0</c:v>
                </c:pt>
                <c:pt idx="29">
                  <c:v>1116.0</c:v>
                </c:pt>
                <c:pt idx="30">
                  <c:v>1161.0</c:v>
                </c:pt>
                <c:pt idx="31">
                  <c:v>1170.0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</c:v>
                </c:pt>
                <c:pt idx="6" formatCode="0">
                  <c:v>1125.331888625011</c:v>
                </c:pt>
                <c:pt idx="7" formatCode="0">
                  <c:v>1141.422808077656</c:v>
                </c:pt>
                <c:pt idx="8" formatCode="0">
                  <c:v>1163.318844359605</c:v>
                </c:pt>
                <c:pt idx="9" formatCode="0">
                  <c:v>1191.540235899642</c:v>
                </c:pt>
                <c:pt idx="10" formatCode="0">
                  <c:v>1224.232401842544</c:v>
                </c:pt>
                <c:pt idx="11" formatCode="0">
                  <c:v>1262.365946140428</c:v>
                </c:pt>
                <c:pt idx="12" formatCode="0">
                  <c:v>1300.451250341471</c:v>
                </c:pt>
                <c:pt idx="13" formatCode="0">
                  <c:v>1332.353480958928</c:v>
                </c:pt>
                <c:pt idx="14" formatCode="0">
                  <c:v>1357.028794532371</c:v>
                </c:pt>
                <c:pt idx="15" formatCode="0">
                  <c:v>1368.450758274294</c:v>
                </c:pt>
                <c:pt idx="16" formatCode="0">
                  <c:v>1365.02062316223</c:v>
                </c:pt>
                <c:pt idx="17" formatCode="0">
                  <c:v>1348.607402445938</c:v>
                </c:pt>
                <c:pt idx="18" formatCode="0">
                  <c:v>1325.460921224817</c:v>
                </c:pt>
                <c:pt idx="19" formatCode="0">
                  <c:v>1296.986868390377</c:v>
                </c:pt>
                <c:pt idx="20" formatCode="0">
                  <c:v>1268.719781253661</c:v>
                </c:pt>
                <c:pt idx="21" formatCode="0">
                  <c:v>1244.980589740659</c:v>
                </c:pt>
                <c:pt idx="22" formatCode="0">
                  <c:v>1226.716791267294</c:v>
                </c:pt>
                <c:pt idx="23" formatCode="0">
                  <c:v>1215.537178092737</c:v>
                </c:pt>
                <c:pt idx="24" formatCode="0">
                  <c:v>1210.227893099901</c:v>
                </c:pt>
                <c:pt idx="25" formatCode="0">
                  <c:v>1208.588081464471</c:v>
                </c:pt>
                <c:pt idx="26" formatCode="0">
                  <c:v>1209.57810850251</c:v>
                </c:pt>
                <c:pt idx="27" formatCode="0">
                  <c:v>1212.553938945086</c:v>
                </c:pt>
                <c:pt idx="28" formatCode="0">
                  <c:v>1216.077613767344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689816"/>
        <c:axId val="2098692984"/>
      </c:scatterChart>
      <c:valAx>
        <c:axId val="209868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692984"/>
        <c:crosses val="autoZero"/>
        <c:crossBetween val="midCat"/>
      </c:valAx>
      <c:valAx>
        <c:axId val="209869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689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999.0</c:v>
                </c:pt>
                <c:pt idx="1">
                  <c:v>986.0</c:v>
                </c:pt>
                <c:pt idx="2">
                  <c:v>994.0</c:v>
                </c:pt>
                <c:pt idx="3">
                  <c:v>1064.0</c:v>
                </c:pt>
                <c:pt idx="4">
                  <c:v>1052.0</c:v>
                </c:pt>
                <c:pt idx="5">
                  <c:v>1107.0</c:v>
                </c:pt>
                <c:pt idx="6">
                  <c:v>1097.0</c:v>
                </c:pt>
                <c:pt idx="7">
                  <c:v>1184.0</c:v>
                </c:pt>
                <c:pt idx="8">
                  <c:v>1190.0</c:v>
                </c:pt>
                <c:pt idx="9">
                  <c:v>1128.0</c:v>
                </c:pt>
                <c:pt idx="10">
                  <c:v>1204.0</c:v>
                </c:pt>
                <c:pt idx="11">
                  <c:v>1233.0</c:v>
                </c:pt>
                <c:pt idx="12">
                  <c:v>1340.0</c:v>
                </c:pt>
                <c:pt idx="13">
                  <c:v>1308.0</c:v>
                </c:pt>
                <c:pt idx="14">
                  <c:v>1407.0</c:v>
                </c:pt>
                <c:pt idx="15">
                  <c:v>1364.0</c:v>
                </c:pt>
                <c:pt idx="16">
                  <c:v>1437.0</c:v>
                </c:pt>
                <c:pt idx="17">
                  <c:v>1320.0</c:v>
                </c:pt>
                <c:pt idx="18">
                  <c:v>1372.0</c:v>
                </c:pt>
                <c:pt idx="19">
                  <c:v>1397.0</c:v>
                </c:pt>
                <c:pt idx="20">
                  <c:v>1305.0</c:v>
                </c:pt>
                <c:pt idx="21">
                  <c:v>1232.0</c:v>
                </c:pt>
                <c:pt idx="22">
                  <c:v>1234.0</c:v>
                </c:pt>
                <c:pt idx="23">
                  <c:v>1212.0</c:v>
                </c:pt>
                <c:pt idx="24">
                  <c:v>1214.0</c:v>
                </c:pt>
                <c:pt idx="25">
                  <c:v>1187.0</c:v>
                </c:pt>
                <c:pt idx="26">
                  <c:v>1234.0</c:v>
                </c:pt>
                <c:pt idx="27">
                  <c:v>1196.0</c:v>
                </c:pt>
                <c:pt idx="28">
                  <c:v>1219.0</c:v>
                </c:pt>
                <c:pt idx="29">
                  <c:v>1152.0</c:v>
                </c:pt>
                <c:pt idx="30">
                  <c:v>1171.0</c:v>
                </c:pt>
                <c:pt idx="31">
                  <c:v>1219.0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1074.728245666566</c:v>
                </c:pt>
                <c:pt idx="4" formatCode="0">
                  <c:v>1082.505542281488</c:v>
                </c:pt>
                <c:pt idx="5" formatCode="0">
                  <c:v>1091.932821162753</c:v>
                </c:pt>
                <c:pt idx="6" formatCode="0">
                  <c:v>1105.264059866167</c:v>
                </c:pt>
                <c:pt idx="7" formatCode="0">
                  <c:v>1123.777845888836</c:v>
                </c:pt>
                <c:pt idx="8" formatCode="0">
                  <c:v>1148.42219626123</c:v>
                </c:pt>
                <c:pt idx="9" formatCode="0">
                  <c:v>1179.57742165527</c:v>
                </c:pt>
                <c:pt idx="10" formatCode="0">
                  <c:v>1215.291858499048</c:v>
                </c:pt>
                <c:pt idx="11" formatCode="0">
                  <c:v>1257.056631768556</c:v>
                </c:pt>
                <c:pt idx="12" formatCode="0">
                  <c:v>1299.667041998776</c:v>
                </c:pt>
                <c:pt idx="13" formatCode="0">
                  <c:v>1337.126769390185</c:v>
                </c:pt>
                <c:pt idx="14" formatCode="0">
                  <c:v>1369.228323908956</c:v>
                </c:pt>
                <c:pt idx="15" formatCode="0">
                  <c:v>1389.248563596261</c:v>
                </c:pt>
                <c:pt idx="16" formatCode="0">
                  <c:v>1394.309399041773</c:v>
                </c:pt>
                <c:pt idx="17" formatCode="0">
                  <c:v>1384.523680686471</c:v>
                </c:pt>
                <c:pt idx="18" formatCode="0">
                  <c:v>1364.514707663381</c:v>
                </c:pt>
                <c:pt idx="19" formatCode="0">
                  <c:v>1335.355691195966</c:v>
                </c:pt>
                <c:pt idx="20" formatCode="0">
                  <c:v>1302.114465351988</c:v>
                </c:pt>
                <c:pt idx="21" formatCode="0">
                  <c:v>1270.11163989289</c:v>
                </c:pt>
                <c:pt idx="22" formatCode="0">
                  <c:v>1241.333473456171</c:v>
                </c:pt>
                <c:pt idx="23" formatCode="0">
                  <c:v>1219.769732491303</c:v>
                </c:pt>
                <c:pt idx="24" formatCode="0">
                  <c:v>1205.925057857772</c:v>
                </c:pt>
                <c:pt idx="25" formatCode="0">
                  <c:v>1197.471239418984</c:v>
                </c:pt>
                <c:pt idx="26" formatCode="0">
                  <c:v>1192.982171982662</c:v>
                </c:pt>
                <c:pt idx="27" formatCode="0">
                  <c:v>1192.131325927496</c:v>
                </c:pt>
                <c:pt idx="28" formatCode="0">
                  <c:v>1193.582377304512</c:v>
                </c:pt>
                <c:pt idx="29" formatCode="0">
                  <c:v>1196.757255794985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735752"/>
        <c:axId val="2098738920"/>
      </c:scatterChart>
      <c:valAx>
        <c:axId val="209873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738920"/>
        <c:crosses val="autoZero"/>
        <c:crossBetween val="midCat"/>
      </c:valAx>
      <c:valAx>
        <c:axId val="2098738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735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914.0</c:v>
                </c:pt>
                <c:pt idx="1">
                  <c:v>972.0</c:v>
                </c:pt>
                <c:pt idx="2">
                  <c:v>983.0</c:v>
                </c:pt>
                <c:pt idx="3">
                  <c:v>1044.0</c:v>
                </c:pt>
                <c:pt idx="4">
                  <c:v>1092.0</c:v>
                </c:pt>
                <c:pt idx="5">
                  <c:v>1203.0</c:v>
                </c:pt>
                <c:pt idx="6">
                  <c:v>1139.0</c:v>
                </c:pt>
                <c:pt idx="7">
                  <c:v>1142.0</c:v>
                </c:pt>
                <c:pt idx="8">
                  <c:v>1202.0</c:v>
                </c:pt>
                <c:pt idx="9">
                  <c:v>1204.0</c:v>
                </c:pt>
                <c:pt idx="10">
                  <c:v>1240.0</c:v>
                </c:pt>
                <c:pt idx="11">
                  <c:v>1244.0</c:v>
                </c:pt>
                <c:pt idx="12">
                  <c:v>1287.0</c:v>
                </c:pt>
                <c:pt idx="13">
                  <c:v>1317.0</c:v>
                </c:pt>
                <c:pt idx="14">
                  <c:v>1334.0</c:v>
                </c:pt>
                <c:pt idx="15">
                  <c:v>1365.0</c:v>
                </c:pt>
                <c:pt idx="16">
                  <c:v>1437.0</c:v>
                </c:pt>
                <c:pt idx="17">
                  <c:v>1350.0</c:v>
                </c:pt>
                <c:pt idx="18">
                  <c:v>1327.0</c:v>
                </c:pt>
                <c:pt idx="19">
                  <c:v>1305.0</c:v>
                </c:pt>
                <c:pt idx="20">
                  <c:v>1311.0</c:v>
                </c:pt>
                <c:pt idx="21">
                  <c:v>1306.0</c:v>
                </c:pt>
                <c:pt idx="22">
                  <c:v>1245.0</c:v>
                </c:pt>
                <c:pt idx="23">
                  <c:v>1191.0</c:v>
                </c:pt>
                <c:pt idx="24">
                  <c:v>1165.0</c:v>
                </c:pt>
                <c:pt idx="25">
                  <c:v>1204.0</c:v>
                </c:pt>
                <c:pt idx="26">
                  <c:v>1196.0</c:v>
                </c:pt>
                <c:pt idx="27">
                  <c:v>1182.0</c:v>
                </c:pt>
                <c:pt idx="28">
                  <c:v>1200.0</c:v>
                </c:pt>
                <c:pt idx="29">
                  <c:v>1186.0</c:v>
                </c:pt>
                <c:pt idx="30">
                  <c:v>1130.0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</c:v>
                </c:pt>
                <c:pt idx="4" formatCode="0">
                  <c:v>1107.506549804714</c:v>
                </c:pt>
                <c:pt idx="5" formatCode="0">
                  <c:v>1117.64343567954</c:v>
                </c:pt>
                <c:pt idx="6" formatCode="0">
                  <c:v>1131.801690252956</c:v>
                </c:pt>
                <c:pt idx="7" formatCode="0">
                  <c:v>1150.705782303115</c:v>
                </c:pt>
                <c:pt idx="8" formatCode="0">
                  <c:v>1174.521166024256</c:v>
                </c:pt>
                <c:pt idx="9" formatCode="0">
                  <c:v>1202.86624186001</c:v>
                </c:pt>
                <c:pt idx="10" formatCode="0">
                  <c:v>1233.532984721423</c:v>
                </c:pt>
                <c:pt idx="11" formatCode="0">
                  <c:v>1267.526324341602</c:v>
                </c:pt>
                <c:pt idx="12" formatCode="0">
                  <c:v>1300.58016129789</c:v>
                </c:pt>
                <c:pt idx="13" formatCode="0">
                  <c:v>1328.495451642012</c:v>
                </c:pt>
                <c:pt idx="14" formatCode="0">
                  <c:v>1351.590855915349</c:v>
                </c:pt>
                <c:pt idx="15" formatCode="0">
                  <c:v>1365.422835678904</c:v>
                </c:pt>
                <c:pt idx="16" formatCode="0">
                  <c:v>1368.314806121692</c:v>
                </c:pt>
                <c:pt idx="17" formatCode="0">
                  <c:v>1360.456099194311</c:v>
                </c:pt>
                <c:pt idx="18" formatCode="0">
                  <c:v>1345.057595620523</c:v>
                </c:pt>
                <c:pt idx="19" formatCode="0">
                  <c:v>1322.391753709384</c:v>
                </c:pt>
                <c:pt idx="20" formatCode="0">
                  <c:v>1295.752306413112</c:v>
                </c:pt>
                <c:pt idx="21" formatCode="0">
                  <c:v>1268.874550076039</c:v>
                </c:pt>
                <c:pt idx="22" formatCode="0">
                  <c:v>1243.085458289578</c:v>
                </c:pt>
                <c:pt idx="23" formatCode="0">
                  <c:v>1222.007101880876</c:v>
                </c:pt>
                <c:pt idx="24" formatCode="0">
                  <c:v>1206.867271403891</c:v>
                </c:pt>
                <c:pt idx="25" formatCode="0">
                  <c:v>1196.06727818751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</c:v>
                </c:pt>
                <c:pt idx="29" formatCode="0">
                  <c:v>1183.383502589786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780312"/>
        <c:axId val="2098783480"/>
      </c:scatterChart>
      <c:valAx>
        <c:axId val="2098780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783480"/>
        <c:crosses val="autoZero"/>
        <c:crossBetween val="midCat"/>
      </c:valAx>
      <c:valAx>
        <c:axId val="2098783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780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942.0</c:v>
                </c:pt>
                <c:pt idx="1">
                  <c:v>1025.0</c:v>
                </c:pt>
                <c:pt idx="2">
                  <c:v>1070.0</c:v>
                </c:pt>
                <c:pt idx="3">
                  <c:v>1080.0</c:v>
                </c:pt>
                <c:pt idx="4">
                  <c:v>1037.0</c:v>
                </c:pt>
                <c:pt idx="5">
                  <c:v>1079.0</c:v>
                </c:pt>
                <c:pt idx="6">
                  <c:v>1105.0</c:v>
                </c:pt>
                <c:pt idx="7">
                  <c:v>1159.0</c:v>
                </c:pt>
                <c:pt idx="8">
                  <c:v>1220.0</c:v>
                </c:pt>
                <c:pt idx="9">
                  <c:v>1233.0</c:v>
                </c:pt>
                <c:pt idx="10">
                  <c:v>1237.0</c:v>
                </c:pt>
                <c:pt idx="11">
                  <c:v>1194.0</c:v>
                </c:pt>
                <c:pt idx="12">
                  <c:v>1227.0</c:v>
                </c:pt>
                <c:pt idx="13">
                  <c:v>1301.0</c:v>
                </c:pt>
                <c:pt idx="14">
                  <c:v>1380.0</c:v>
                </c:pt>
                <c:pt idx="15">
                  <c:v>1332.0</c:v>
                </c:pt>
                <c:pt idx="16">
                  <c:v>1353.0</c:v>
                </c:pt>
                <c:pt idx="17">
                  <c:v>1379.0</c:v>
                </c:pt>
                <c:pt idx="18">
                  <c:v>1334.0</c:v>
                </c:pt>
                <c:pt idx="19">
                  <c:v>1259.0</c:v>
                </c:pt>
                <c:pt idx="20">
                  <c:v>1340.0</c:v>
                </c:pt>
                <c:pt idx="21">
                  <c:v>1303.0</c:v>
                </c:pt>
                <c:pt idx="22">
                  <c:v>1269.0</c:v>
                </c:pt>
                <c:pt idx="23">
                  <c:v>1158.0</c:v>
                </c:pt>
                <c:pt idx="24">
                  <c:v>1195.0</c:v>
                </c:pt>
                <c:pt idx="25">
                  <c:v>1206.0</c:v>
                </c:pt>
                <c:pt idx="26">
                  <c:v>1198.0</c:v>
                </c:pt>
                <c:pt idx="27">
                  <c:v>1174.0</c:v>
                </c:pt>
                <c:pt idx="28">
                  <c:v>1129.0</c:v>
                </c:pt>
                <c:pt idx="29">
                  <c:v>1192.0</c:v>
                </c:pt>
                <c:pt idx="30">
                  <c:v>1172.0</c:v>
                </c:pt>
                <c:pt idx="31">
                  <c:v>1212.0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1061.19064738577</c:v>
                </c:pt>
                <c:pt idx="4" formatCode="0">
                  <c:v>1075.370394647781</c:v>
                </c:pt>
                <c:pt idx="5" formatCode="0">
                  <c:v>1091.60942036799</c:v>
                </c:pt>
                <c:pt idx="6" formatCode="0">
                  <c:v>1112.220718795497</c:v>
                </c:pt>
                <c:pt idx="7" formatCode="0">
                  <c:v>1136.972167570753</c:v>
                </c:pt>
                <c:pt idx="8" formatCode="0">
                  <c:v>1165.046236286256</c:v>
                </c:pt>
                <c:pt idx="9" formatCode="0">
                  <c:v>1195.393781803281</c:v>
                </c:pt>
                <c:pt idx="10" formatCode="0">
                  <c:v>1225.639271026474</c:v>
                </c:pt>
                <c:pt idx="11" formatCode="0">
                  <c:v>1256.96722098577</c:v>
                </c:pt>
                <c:pt idx="12" formatCode="0">
                  <c:v>1285.891716057555</c:v>
                </c:pt>
                <c:pt idx="13" formatCode="0">
                  <c:v>1309.599656423979</c:v>
                </c:pt>
                <c:pt idx="14" formatCode="0">
                  <c:v>1329.196351804489</c:v>
                </c:pt>
                <c:pt idx="15" formatCode="0">
                  <c:v>1341.691177023172</c:v>
                </c:pt>
                <c:pt idx="16" formatCode="0">
                  <c:v>1346.102180116461</c:v>
                </c:pt>
                <c:pt idx="17" formatCode="0">
                  <c:v>1342.47245379112</c:v>
                </c:pt>
                <c:pt idx="18" formatCode="0">
                  <c:v>1332.681436039677</c:v>
                </c:pt>
                <c:pt idx="19" formatCode="0">
                  <c:v>1316.638842831916</c:v>
                </c:pt>
                <c:pt idx="20" formatCode="0">
                  <c:v>1296.063050295496</c:v>
                </c:pt>
                <c:pt idx="21" formatCode="0">
                  <c:v>1273.347485507567</c:v>
                </c:pt>
                <c:pt idx="22" formatCode="0">
                  <c:v>1249.187776287918</c:v>
                </c:pt>
                <c:pt idx="23" formatCode="0">
                  <c:v>1226.908653880148</c:v>
                </c:pt>
                <c:pt idx="24" formatCode="0">
                  <c:v>1208.582356269201</c:v>
                </c:pt>
                <c:pt idx="25" formatCode="0">
                  <c:v>1193.307791213033</c:v>
                </c:pt>
                <c:pt idx="26" formatCode="0">
                  <c:v>1180.083497650576</c:v>
                </c:pt>
                <c:pt idx="27" formatCode="0">
                  <c:v>1169.931601878372</c:v>
                </c:pt>
                <c:pt idx="28" formatCode="0">
                  <c:v>1163.971316186176</c:v>
                </c:pt>
                <c:pt idx="29" formatCode="0">
                  <c:v>1160.056463757404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826600"/>
        <c:axId val="2098829768"/>
      </c:scatterChart>
      <c:valAx>
        <c:axId val="2098826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829768"/>
        <c:crosses val="autoZero"/>
        <c:crossBetween val="midCat"/>
      </c:valAx>
      <c:valAx>
        <c:axId val="2098829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826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836.0</c:v>
                </c:pt>
                <c:pt idx="1">
                  <c:v>902.0</c:v>
                </c:pt>
                <c:pt idx="2">
                  <c:v>1022.0</c:v>
                </c:pt>
                <c:pt idx="3">
                  <c:v>1012.0</c:v>
                </c:pt>
                <c:pt idx="4">
                  <c:v>1070.0</c:v>
                </c:pt>
                <c:pt idx="5">
                  <c:v>1065.0</c:v>
                </c:pt>
                <c:pt idx="6">
                  <c:v>1097.0</c:v>
                </c:pt>
                <c:pt idx="7">
                  <c:v>1052.0</c:v>
                </c:pt>
                <c:pt idx="8">
                  <c:v>1086.0</c:v>
                </c:pt>
                <c:pt idx="9">
                  <c:v>1139.0</c:v>
                </c:pt>
                <c:pt idx="10">
                  <c:v>1154.0</c:v>
                </c:pt>
                <c:pt idx="11">
                  <c:v>1185.0</c:v>
                </c:pt>
                <c:pt idx="12">
                  <c:v>1268.0</c:v>
                </c:pt>
                <c:pt idx="13">
                  <c:v>1295.0</c:v>
                </c:pt>
                <c:pt idx="14">
                  <c:v>1271.0</c:v>
                </c:pt>
                <c:pt idx="15">
                  <c:v>1345.0</c:v>
                </c:pt>
                <c:pt idx="16">
                  <c:v>1390.0</c:v>
                </c:pt>
                <c:pt idx="17">
                  <c:v>1301.0</c:v>
                </c:pt>
                <c:pt idx="18">
                  <c:v>1304.0</c:v>
                </c:pt>
                <c:pt idx="19">
                  <c:v>1236.0</c:v>
                </c:pt>
                <c:pt idx="20">
                  <c:v>1229.0</c:v>
                </c:pt>
                <c:pt idx="21">
                  <c:v>1232.0</c:v>
                </c:pt>
                <c:pt idx="22">
                  <c:v>1211.0</c:v>
                </c:pt>
                <c:pt idx="23">
                  <c:v>1202.0</c:v>
                </c:pt>
                <c:pt idx="24">
                  <c:v>1184.0</c:v>
                </c:pt>
                <c:pt idx="25">
                  <c:v>1180.0</c:v>
                </c:pt>
                <c:pt idx="26">
                  <c:v>1151.0</c:v>
                </c:pt>
                <c:pt idx="27">
                  <c:v>1102.0</c:v>
                </c:pt>
                <c:pt idx="28">
                  <c:v>1107.0</c:v>
                </c:pt>
                <c:pt idx="29">
                  <c:v>1078.0</c:v>
                </c:pt>
                <c:pt idx="30">
                  <c:v>1042.0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1033.007690211989</c:v>
                </c:pt>
                <c:pt idx="4" formatCode="0">
                  <c:v>1041.55607788113</c:v>
                </c:pt>
                <c:pt idx="5" formatCode="0">
                  <c:v>1052.139927675399</c:v>
                </c:pt>
                <c:pt idx="6" formatCode="0">
                  <c:v>1066.832440167519</c:v>
                </c:pt>
                <c:pt idx="7" formatCode="0">
                  <c:v>1086.28459006086</c:v>
                </c:pt>
                <c:pt idx="8" formatCode="0">
                  <c:v>1110.609589934824</c:v>
                </c:pt>
                <c:pt idx="9" formatCode="0">
                  <c:v>1139.455532980331</c:v>
                </c:pt>
                <c:pt idx="10" formatCode="0">
                  <c:v>1170.725623452705</c:v>
                </c:pt>
                <c:pt idx="11" formatCode="0">
                  <c:v>1205.719102579344</c:v>
                </c:pt>
                <c:pt idx="12" formatCode="0">
                  <c:v>1240.440683683753</c:v>
                </c:pt>
                <c:pt idx="13" formatCode="0">
                  <c:v>1270.809504115295</c:v>
                </c:pt>
                <c:pt idx="14" formatCode="0">
                  <c:v>1297.58088711222</c:v>
                </c:pt>
                <c:pt idx="15" formatCode="0">
                  <c:v>1316.110964791348</c:v>
                </c:pt>
                <c:pt idx="16" formatCode="0">
                  <c:v>1324.257261319473</c:v>
                </c:pt>
                <c:pt idx="17" formatCode="0">
                  <c:v>1321.456997755105</c:v>
                </c:pt>
                <c:pt idx="18" formatCode="0">
                  <c:v>1309.883376574102</c:v>
                </c:pt>
                <c:pt idx="19" formatCode="0">
                  <c:v>1289.733819615766</c:v>
                </c:pt>
                <c:pt idx="20" formatCode="0">
                  <c:v>1263.524415362903</c:v>
                </c:pt>
                <c:pt idx="21" formatCode="0">
                  <c:v>1234.821959666485</c:v>
                </c:pt>
                <c:pt idx="22" formatCode="0">
                  <c:v>1205.009637595187</c:v>
                </c:pt>
                <c:pt idx="23" formatCode="0">
                  <c:v>1178.512046976218</c:v>
                </c:pt>
                <c:pt idx="24" formatCode="0">
                  <c:v>1157.697443852138</c:v>
                </c:pt>
                <c:pt idx="25" formatCode="0">
                  <c:v>1141.25688196452</c:v>
                </c:pt>
                <c:pt idx="26" formatCode="0">
                  <c:v>1127.936688368993</c:v>
                </c:pt>
                <c:pt idx="27" formatCode="0">
                  <c:v>1118.559141198411</c:v>
                </c:pt>
                <c:pt idx="28" formatCode="0">
                  <c:v>1113.628493098901</c:v>
                </c:pt>
                <c:pt idx="29" formatCode="0">
                  <c:v>1110.908827639041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872376"/>
        <c:axId val="2098875544"/>
      </c:scatterChart>
      <c:valAx>
        <c:axId val="209887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875544"/>
        <c:crosses val="autoZero"/>
        <c:crossBetween val="midCat"/>
      </c:valAx>
      <c:valAx>
        <c:axId val="209887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872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817.0</c:v>
                </c:pt>
                <c:pt idx="1">
                  <c:v>859.0</c:v>
                </c:pt>
                <c:pt idx="2">
                  <c:v>886.0</c:v>
                </c:pt>
                <c:pt idx="3">
                  <c:v>915.0</c:v>
                </c:pt>
                <c:pt idx="4">
                  <c:v>919.0</c:v>
                </c:pt>
                <c:pt idx="5">
                  <c:v>975.0</c:v>
                </c:pt>
                <c:pt idx="6">
                  <c:v>1018.0</c:v>
                </c:pt>
                <c:pt idx="7">
                  <c:v>1074.0</c:v>
                </c:pt>
                <c:pt idx="8">
                  <c:v>1076.0</c:v>
                </c:pt>
                <c:pt idx="9">
                  <c:v>1075.0</c:v>
                </c:pt>
                <c:pt idx="10">
                  <c:v>1149.0</c:v>
                </c:pt>
                <c:pt idx="11">
                  <c:v>1125.0</c:v>
                </c:pt>
                <c:pt idx="12">
                  <c:v>1195.0</c:v>
                </c:pt>
                <c:pt idx="13">
                  <c:v>1175.0</c:v>
                </c:pt>
                <c:pt idx="14">
                  <c:v>1313.0</c:v>
                </c:pt>
                <c:pt idx="15">
                  <c:v>1285.0</c:v>
                </c:pt>
                <c:pt idx="16">
                  <c:v>1306.0</c:v>
                </c:pt>
                <c:pt idx="17">
                  <c:v>1241.0</c:v>
                </c:pt>
                <c:pt idx="18">
                  <c:v>1231.0</c:v>
                </c:pt>
                <c:pt idx="19">
                  <c:v>1244.0</c:v>
                </c:pt>
                <c:pt idx="20">
                  <c:v>1152.0</c:v>
                </c:pt>
                <c:pt idx="21">
                  <c:v>1193.0</c:v>
                </c:pt>
                <c:pt idx="22">
                  <c:v>1135.0</c:v>
                </c:pt>
                <c:pt idx="23">
                  <c:v>1093.0</c:v>
                </c:pt>
                <c:pt idx="24">
                  <c:v>1149.0</c:v>
                </c:pt>
                <c:pt idx="25">
                  <c:v>1123.0</c:v>
                </c:pt>
                <c:pt idx="26">
                  <c:v>1089.0</c:v>
                </c:pt>
                <c:pt idx="27">
                  <c:v>1059.0</c:v>
                </c:pt>
                <c:pt idx="28">
                  <c:v>1111.0</c:v>
                </c:pt>
                <c:pt idx="29">
                  <c:v>1014.0</c:v>
                </c:pt>
                <c:pt idx="30">
                  <c:v>1079.0</c:v>
                </c:pt>
                <c:pt idx="31">
                  <c:v>1169.0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</c:v>
                </c:pt>
                <c:pt idx="4" formatCode="0">
                  <c:v>943.8717375096614</c:v>
                </c:pt>
                <c:pt idx="5" formatCode="0">
                  <c:v>967.8795691514174</c:v>
                </c:pt>
                <c:pt idx="6" formatCode="0">
                  <c:v>996.9471817820441</c:v>
                </c:pt>
                <c:pt idx="7" formatCode="0">
                  <c:v>1030.163780818181</c:v>
                </c:pt>
                <c:pt idx="8" formatCode="0">
                  <c:v>1066.025765616153</c:v>
                </c:pt>
                <c:pt idx="9" formatCode="0">
                  <c:v>1102.992840539109</c:v>
                </c:pt>
                <c:pt idx="10" formatCode="0">
                  <c:v>1138.228710701722</c:v>
                </c:pt>
                <c:pt idx="11" formatCode="0">
                  <c:v>1173.180437301103</c:v>
                </c:pt>
                <c:pt idx="12" formatCode="0">
                  <c:v>1204.065951579103</c:v>
                </c:pt>
                <c:pt idx="13" formatCode="0">
                  <c:v>1228.263879311775</c:v>
                </c:pt>
                <c:pt idx="14" formatCode="0">
                  <c:v>1247.192758700316</c:v>
                </c:pt>
                <c:pt idx="15" formatCode="0">
                  <c:v>1258.142268391532</c:v>
                </c:pt>
                <c:pt idx="16" formatCode="0">
                  <c:v>1260.529285432981</c:v>
                </c:pt>
                <c:pt idx="17" formatCode="0">
                  <c:v>1254.760914717046</c:v>
                </c:pt>
                <c:pt idx="18" formatCode="0">
                  <c:v>1243.09169178181</c:v>
                </c:pt>
                <c:pt idx="19" formatCode="0">
                  <c:v>1225.263920778323</c:v>
                </c:pt>
                <c:pt idx="20" formatCode="0">
                  <c:v>1203.130909262332</c:v>
                </c:pt>
                <c:pt idx="21" formatCode="0">
                  <c:v>1179.092485722345</c:v>
                </c:pt>
                <c:pt idx="22" formatCode="0">
                  <c:v>1153.713798971156</c:v>
                </c:pt>
                <c:pt idx="23" formatCode="0">
                  <c:v>1130.342485558113</c:v>
                </c:pt>
                <c:pt idx="24" formatCode="0">
                  <c:v>1111.068271604257</c:v>
                </c:pt>
                <c:pt idx="25" formatCode="0">
                  <c:v>1094.929893252547</c:v>
                </c:pt>
                <c:pt idx="26" formatCode="0">
                  <c:v>1080.885367359845</c:v>
                </c:pt>
                <c:pt idx="27" formatCode="0">
                  <c:v>1070.073648570984</c:v>
                </c:pt>
                <c:pt idx="28" formatCode="0">
                  <c:v>1063.768999236137</c:v>
                </c:pt>
                <c:pt idx="29" formatCode="0">
                  <c:v>1059.782935465559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918008"/>
        <c:axId val="2098921176"/>
      </c:scatterChart>
      <c:valAx>
        <c:axId val="209891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921176"/>
        <c:crosses val="autoZero"/>
        <c:crossBetween val="midCat"/>
      </c:valAx>
      <c:valAx>
        <c:axId val="2098921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918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542.0</c:v>
                </c:pt>
                <c:pt idx="1">
                  <c:v>589.0</c:v>
                </c:pt>
                <c:pt idx="2">
                  <c:v>580.0</c:v>
                </c:pt>
                <c:pt idx="3">
                  <c:v>622.0</c:v>
                </c:pt>
                <c:pt idx="4">
                  <c:v>649.0</c:v>
                </c:pt>
                <c:pt idx="5">
                  <c:v>628.0</c:v>
                </c:pt>
                <c:pt idx="6">
                  <c:v>636.0</c:v>
                </c:pt>
                <c:pt idx="7">
                  <c:v>641.0</c:v>
                </c:pt>
                <c:pt idx="8">
                  <c:v>677.0</c:v>
                </c:pt>
                <c:pt idx="9">
                  <c:v>694.0</c:v>
                </c:pt>
                <c:pt idx="10">
                  <c:v>681.0</c:v>
                </c:pt>
                <c:pt idx="11">
                  <c:v>714.0</c:v>
                </c:pt>
                <c:pt idx="12">
                  <c:v>835.0</c:v>
                </c:pt>
                <c:pt idx="13">
                  <c:v>816.0</c:v>
                </c:pt>
                <c:pt idx="14">
                  <c:v>849.0</c:v>
                </c:pt>
                <c:pt idx="15">
                  <c:v>864.0</c:v>
                </c:pt>
                <c:pt idx="16">
                  <c:v>907.0</c:v>
                </c:pt>
                <c:pt idx="17">
                  <c:v>939.0</c:v>
                </c:pt>
                <c:pt idx="18">
                  <c:v>858.0</c:v>
                </c:pt>
                <c:pt idx="19">
                  <c:v>820.0</c:v>
                </c:pt>
                <c:pt idx="20">
                  <c:v>756.0</c:v>
                </c:pt>
                <c:pt idx="21">
                  <c:v>759.0</c:v>
                </c:pt>
                <c:pt idx="22">
                  <c:v>769.0</c:v>
                </c:pt>
                <c:pt idx="23">
                  <c:v>693.0</c:v>
                </c:pt>
                <c:pt idx="24">
                  <c:v>712.0</c:v>
                </c:pt>
                <c:pt idx="25">
                  <c:v>743.0</c:v>
                </c:pt>
                <c:pt idx="26">
                  <c:v>708.0</c:v>
                </c:pt>
                <c:pt idx="27">
                  <c:v>695.0</c:v>
                </c:pt>
                <c:pt idx="28">
                  <c:v>736.0</c:v>
                </c:pt>
                <c:pt idx="29">
                  <c:v>701.0</c:v>
                </c:pt>
                <c:pt idx="30">
                  <c:v>682.0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</c:v>
                </c:pt>
                <c:pt idx="4" formatCode="0">
                  <c:v>633.1877058848572</c:v>
                </c:pt>
                <c:pt idx="5" formatCode="0">
                  <c:v>637.0668943750495</c:v>
                </c:pt>
                <c:pt idx="6" formatCode="0">
                  <c:v>642.140607576214</c:v>
                </c:pt>
                <c:pt idx="7" formatCode="0">
                  <c:v>649.4128834759842</c:v>
                </c:pt>
                <c:pt idx="8" formatCode="0">
                  <c:v>660.5419762974906</c:v>
                </c:pt>
                <c:pt idx="9" formatCode="0">
                  <c:v>677.7135515075215</c:v>
                </c:pt>
                <c:pt idx="10" formatCode="0">
                  <c:v>701.988889777907</c:v>
                </c:pt>
                <c:pt idx="11" formatCode="0">
                  <c:v>736.6827114276918</c:v>
                </c:pt>
                <c:pt idx="12" formatCode="0">
                  <c:v>779.0951840993608</c:v>
                </c:pt>
                <c:pt idx="13" formatCode="0">
                  <c:v>822.3344141095038</c:v>
                </c:pt>
                <c:pt idx="14" formatCode="0">
                  <c:v>864.1410244616668</c:v>
                </c:pt>
                <c:pt idx="15" formatCode="0">
                  <c:v>893.0818420901958</c:v>
                </c:pt>
                <c:pt idx="16" formatCode="0">
                  <c:v>902.0389616721598</c:v>
                </c:pt>
                <c:pt idx="17" formatCode="0">
                  <c:v>889.7038101101087</c:v>
                </c:pt>
                <c:pt idx="18" formatCode="0">
                  <c:v>863.2290817985557</c:v>
                </c:pt>
                <c:pt idx="19" formatCode="0">
                  <c:v>826.3330369835508</c:v>
                </c:pt>
                <c:pt idx="20" formatCode="0">
                  <c:v>788.0414034316007</c:v>
                </c:pt>
                <c:pt idx="21" formatCode="0">
                  <c:v>755.9334564762243</c:v>
                </c:pt>
                <c:pt idx="22" formatCode="0">
                  <c:v>732.0340772464163</c:v>
                </c:pt>
                <c:pt idx="23" formatCode="0">
                  <c:v>718.181535530529</c:v>
                </c:pt>
                <c:pt idx="24" formatCode="0">
                  <c:v>711.9756627858206</c:v>
                </c:pt>
                <c:pt idx="25" formatCode="0">
                  <c:v>710.076106242578</c:v>
                </c:pt>
                <c:pt idx="26" formatCode="0">
                  <c:v>710.8422031551695</c:v>
                </c:pt>
                <c:pt idx="27" formatCode="0">
                  <c:v>713.3125698597203</c:v>
                </c:pt>
                <c:pt idx="28" formatCode="0">
                  <c:v>716.1212879929519</c:v>
                </c:pt>
                <c:pt idx="29" formatCode="0">
                  <c:v>719.6025250618608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963784"/>
        <c:axId val="2098966952"/>
      </c:scatterChart>
      <c:valAx>
        <c:axId val="209896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966952"/>
        <c:crosses val="autoZero"/>
        <c:crossBetween val="midCat"/>
      </c:valAx>
      <c:valAx>
        <c:axId val="209896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963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541.0</c:v>
                </c:pt>
                <c:pt idx="1">
                  <c:v>602.0</c:v>
                </c:pt>
                <c:pt idx="2">
                  <c:v>607.0</c:v>
                </c:pt>
                <c:pt idx="3">
                  <c:v>635.0</c:v>
                </c:pt>
                <c:pt idx="4">
                  <c:v>670.0</c:v>
                </c:pt>
                <c:pt idx="5">
                  <c:v>651.0</c:v>
                </c:pt>
                <c:pt idx="6">
                  <c:v>648.0</c:v>
                </c:pt>
                <c:pt idx="7">
                  <c:v>645.0</c:v>
                </c:pt>
                <c:pt idx="8">
                  <c:v>675.0</c:v>
                </c:pt>
                <c:pt idx="9">
                  <c:v>695.0</c:v>
                </c:pt>
                <c:pt idx="10">
                  <c:v>672.0</c:v>
                </c:pt>
                <c:pt idx="11">
                  <c:v>726.0</c:v>
                </c:pt>
                <c:pt idx="12">
                  <c:v>673.0</c:v>
                </c:pt>
                <c:pt idx="13">
                  <c:v>708.0</c:v>
                </c:pt>
                <c:pt idx="14">
                  <c:v>828.0</c:v>
                </c:pt>
                <c:pt idx="15">
                  <c:v>842.0</c:v>
                </c:pt>
                <c:pt idx="16">
                  <c:v>901.0</c:v>
                </c:pt>
                <c:pt idx="17">
                  <c:v>901.0</c:v>
                </c:pt>
                <c:pt idx="18">
                  <c:v>910.0</c:v>
                </c:pt>
                <c:pt idx="19">
                  <c:v>884.0</c:v>
                </c:pt>
                <c:pt idx="20">
                  <c:v>810.0</c:v>
                </c:pt>
                <c:pt idx="21">
                  <c:v>825.0</c:v>
                </c:pt>
                <c:pt idx="22">
                  <c:v>782.0</c:v>
                </c:pt>
                <c:pt idx="23">
                  <c:v>738.0</c:v>
                </c:pt>
                <c:pt idx="24">
                  <c:v>734.0</c:v>
                </c:pt>
                <c:pt idx="25">
                  <c:v>728.0</c:v>
                </c:pt>
                <c:pt idx="26">
                  <c:v>729.0</c:v>
                </c:pt>
                <c:pt idx="27">
                  <c:v>676.0</c:v>
                </c:pt>
                <c:pt idx="28">
                  <c:v>699.0</c:v>
                </c:pt>
                <c:pt idx="29">
                  <c:v>708.0</c:v>
                </c:pt>
                <c:pt idx="30">
                  <c:v>664.0</c:v>
                </c:pt>
                <c:pt idx="31">
                  <c:v>726.0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</c:v>
                </c:pt>
                <c:pt idx="4" formatCode="0">
                  <c:v>651.9120369643984</c:v>
                </c:pt>
                <c:pt idx="5" formatCode="0">
                  <c:v>654.1383813951381</c:v>
                </c:pt>
                <c:pt idx="6" formatCode="0">
                  <c:v>656.601391963589</c:v>
                </c:pt>
                <c:pt idx="7" formatCode="0">
                  <c:v>659.4147463359882</c:v>
                </c:pt>
                <c:pt idx="8" formatCode="0">
                  <c:v>663.0004338187102</c:v>
                </c:pt>
                <c:pt idx="9" formatCode="0">
                  <c:v>668.3437904250654</c:v>
                </c:pt>
                <c:pt idx="10" formatCode="0">
                  <c:v>676.8054589950279</c:v>
                </c:pt>
                <c:pt idx="11" formatCode="0">
                  <c:v>691.7221455837249</c:v>
                </c:pt>
                <c:pt idx="12" formatCode="0">
                  <c:v>715.4720403423767</c:v>
                </c:pt>
                <c:pt idx="13" formatCode="0">
                  <c:v>747.787453246725</c:v>
                </c:pt>
                <c:pt idx="14" formatCode="0">
                  <c:v>791.4444927573201</c:v>
                </c:pt>
                <c:pt idx="15" formatCode="0">
                  <c:v>839.3010247037265</c:v>
                </c:pt>
                <c:pt idx="16" formatCode="0">
                  <c:v>880.9135529500656</c:v>
                </c:pt>
                <c:pt idx="17" formatCode="0">
                  <c:v>905.2616956759492</c:v>
                </c:pt>
                <c:pt idx="18" formatCode="0">
                  <c:v>906.8609883029679</c:v>
                </c:pt>
                <c:pt idx="19" formatCode="0">
                  <c:v>886.7008420576032</c:v>
                </c:pt>
                <c:pt idx="20" formatCode="0">
                  <c:v>849.8429591898613</c:v>
                </c:pt>
                <c:pt idx="21" formatCode="0">
                  <c:v>807.5000886266716</c:v>
                </c:pt>
                <c:pt idx="22" formatCode="0">
                  <c:v>767.4647842919532</c:v>
                </c:pt>
                <c:pt idx="23" formatCode="0">
                  <c:v>738.4140181648378</c:v>
                </c:pt>
                <c:pt idx="24" formatCode="0">
                  <c:v>721.3403086646623</c:v>
                </c:pt>
                <c:pt idx="25" formatCode="0">
                  <c:v>712.1407468608963</c:v>
                </c:pt>
                <c:pt idx="26" formatCode="0">
                  <c:v>707.993266656087</c:v>
                </c:pt>
                <c:pt idx="27" formatCode="0">
                  <c:v>707.4287234052008</c:v>
                </c:pt>
                <c:pt idx="28" formatCode="0">
                  <c:v>708.5262617210981</c:v>
                </c:pt>
                <c:pt idx="29" formatCode="0">
                  <c:v>710.5401630655908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009560"/>
        <c:axId val="2099012728"/>
      </c:scatterChart>
      <c:valAx>
        <c:axId val="209900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012728"/>
        <c:crosses val="autoZero"/>
        <c:crossBetween val="midCat"/>
      </c:valAx>
      <c:valAx>
        <c:axId val="2099012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009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585.0</c:v>
                </c:pt>
                <c:pt idx="1">
                  <c:v>530.0</c:v>
                </c:pt>
                <c:pt idx="2">
                  <c:v>543.0</c:v>
                </c:pt>
                <c:pt idx="3">
                  <c:v>617.0</c:v>
                </c:pt>
                <c:pt idx="4">
                  <c:v>636.0</c:v>
                </c:pt>
                <c:pt idx="5">
                  <c:v>685.0</c:v>
                </c:pt>
                <c:pt idx="6">
                  <c:v>649.0</c:v>
                </c:pt>
                <c:pt idx="7">
                  <c:v>625.0</c:v>
                </c:pt>
                <c:pt idx="8">
                  <c:v>646.0</c:v>
                </c:pt>
                <c:pt idx="9">
                  <c:v>687.0</c:v>
                </c:pt>
                <c:pt idx="10">
                  <c:v>691.0</c:v>
                </c:pt>
                <c:pt idx="11">
                  <c:v>745.0</c:v>
                </c:pt>
                <c:pt idx="12">
                  <c:v>722.0</c:v>
                </c:pt>
                <c:pt idx="13">
                  <c:v>762.0</c:v>
                </c:pt>
                <c:pt idx="14">
                  <c:v>847.0</c:v>
                </c:pt>
                <c:pt idx="15">
                  <c:v>884.0</c:v>
                </c:pt>
                <c:pt idx="16">
                  <c:v>870.0</c:v>
                </c:pt>
                <c:pt idx="17">
                  <c:v>951.0</c:v>
                </c:pt>
                <c:pt idx="18">
                  <c:v>929.0</c:v>
                </c:pt>
                <c:pt idx="19">
                  <c:v>873.0</c:v>
                </c:pt>
                <c:pt idx="20">
                  <c:v>841.0</c:v>
                </c:pt>
                <c:pt idx="21">
                  <c:v>842.0</c:v>
                </c:pt>
                <c:pt idx="22">
                  <c:v>754.0</c:v>
                </c:pt>
                <c:pt idx="23">
                  <c:v>766.0</c:v>
                </c:pt>
                <c:pt idx="24">
                  <c:v>752.0</c:v>
                </c:pt>
                <c:pt idx="25">
                  <c:v>700.0</c:v>
                </c:pt>
                <c:pt idx="26">
                  <c:v>701.0</c:v>
                </c:pt>
                <c:pt idx="27">
                  <c:v>690.0</c:v>
                </c:pt>
                <c:pt idx="28">
                  <c:v>713.0</c:v>
                </c:pt>
                <c:pt idx="29">
                  <c:v>642.0</c:v>
                </c:pt>
                <c:pt idx="30">
                  <c:v>684.0</c:v>
                </c:pt>
                <c:pt idx="31">
                  <c:v>697.0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</c:v>
                </c:pt>
                <c:pt idx="4" formatCode="0">
                  <c:v>639.2101423231875</c:v>
                </c:pt>
                <c:pt idx="5" formatCode="0">
                  <c:v>641.5195652814841</c:v>
                </c:pt>
                <c:pt idx="6" formatCode="0">
                  <c:v>644.8785468637251</c:v>
                </c:pt>
                <c:pt idx="7" formatCode="0">
                  <c:v>650.09108401056</c:v>
                </c:pt>
                <c:pt idx="8" formatCode="0">
                  <c:v>658.3397630837566</c:v>
                </c:pt>
                <c:pt idx="9" formatCode="0">
                  <c:v>671.1312202046141</c:v>
                </c:pt>
                <c:pt idx="10" formatCode="0">
                  <c:v>689.256076746496</c:v>
                </c:pt>
                <c:pt idx="11" formatCode="0">
                  <c:v>715.629419316113</c:v>
                </c:pt>
                <c:pt idx="12" formatCode="0">
                  <c:v>749.4363734709983</c:v>
                </c:pt>
                <c:pt idx="13" formatCode="0">
                  <c:v>787.0481366355536</c:v>
                </c:pt>
                <c:pt idx="14" formatCode="0">
                  <c:v>829.4453231615018</c:v>
                </c:pt>
                <c:pt idx="15" formatCode="0">
                  <c:v>869.0196911980646</c:v>
                </c:pt>
                <c:pt idx="16" formatCode="0">
                  <c:v>898.8844022336853</c:v>
                </c:pt>
                <c:pt idx="17" formatCode="0">
                  <c:v>913.5283323441162</c:v>
                </c:pt>
                <c:pt idx="18" formatCode="0">
                  <c:v>911.496003177137</c:v>
                </c:pt>
                <c:pt idx="19" formatCode="0">
                  <c:v>893.6277721568786</c:v>
                </c:pt>
                <c:pt idx="20" formatCode="0">
                  <c:v>862.6466070128669</c:v>
                </c:pt>
                <c:pt idx="21" formatCode="0">
                  <c:v>825.043572178992</c:v>
                </c:pt>
                <c:pt idx="22" formatCode="0">
                  <c:v>785.085079347915</c:v>
                </c:pt>
                <c:pt idx="23" formatCode="0">
                  <c:v>750.6043271724008</c:v>
                </c:pt>
                <c:pt idx="24" formatCode="0">
                  <c:v>725.2598015331112</c:v>
                </c:pt>
                <c:pt idx="25" formatCode="0">
                  <c:v>707.0300020538767</c:v>
                </c:pt>
                <c:pt idx="26" formatCode="0">
                  <c:v>694.0085003654954</c:v>
                </c:pt>
                <c:pt idx="27" formatCode="0">
                  <c:v>686.2921153423341</c:v>
                </c:pt>
                <c:pt idx="28" formatCode="0">
                  <c:v>683.0687598333047</c:v>
                </c:pt>
                <c:pt idx="29" formatCode="0">
                  <c:v>681.9118247870697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055416"/>
        <c:axId val="2099058584"/>
      </c:scatterChart>
      <c:valAx>
        <c:axId val="209905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058584"/>
        <c:crosses val="autoZero"/>
        <c:crossBetween val="midCat"/>
      </c:valAx>
      <c:valAx>
        <c:axId val="209905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055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529.0</c:v>
                </c:pt>
                <c:pt idx="1">
                  <c:v>626.0</c:v>
                </c:pt>
                <c:pt idx="2">
                  <c:v>616.0</c:v>
                </c:pt>
                <c:pt idx="3">
                  <c:v>602.0</c:v>
                </c:pt>
                <c:pt idx="4">
                  <c:v>606.0</c:v>
                </c:pt>
                <c:pt idx="5">
                  <c:v>633.0</c:v>
                </c:pt>
                <c:pt idx="6">
                  <c:v>627.0</c:v>
                </c:pt>
                <c:pt idx="7">
                  <c:v>703.0</c:v>
                </c:pt>
                <c:pt idx="8">
                  <c:v>669.0</c:v>
                </c:pt>
                <c:pt idx="9">
                  <c:v>721.0</c:v>
                </c:pt>
                <c:pt idx="10">
                  <c:v>718.0</c:v>
                </c:pt>
                <c:pt idx="11">
                  <c:v>719.0</c:v>
                </c:pt>
                <c:pt idx="12">
                  <c:v>771.0</c:v>
                </c:pt>
                <c:pt idx="13">
                  <c:v>790.0</c:v>
                </c:pt>
                <c:pt idx="14">
                  <c:v>840.0</c:v>
                </c:pt>
                <c:pt idx="15">
                  <c:v>830.0</c:v>
                </c:pt>
                <c:pt idx="16">
                  <c:v>918.0</c:v>
                </c:pt>
                <c:pt idx="17">
                  <c:v>882.0</c:v>
                </c:pt>
                <c:pt idx="18">
                  <c:v>944.0</c:v>
                </c:pt>
                <c:pt idx="19">
                  <c:v>840.0</c:v>
                </c:pt>
                <c:pt idx="20">
                  <c:v>822.0</c:v>
                </c:pt>
                <c:pt idx="21">
                  <c:v>819.0</c:v>
                </c:pt>
                <c:pt idx="22">
                  <c:v>735.0</c:v>
                </c:pt>
                <c:pt idx="23">
                  <c:v>737.0</c:v>
                </c:pt>
                <c:pt idx="24">
                  <c:v>697.0</c:v>
                </c:pt>
                <c:pt idx="25">
                  <c:v>710.0</c:v>
                </c:pt>
                <c:pt idx="26">
                  <c:v>723.0</c:v>
                </c:pt>
                <c:pt idx="27">
                  <c:v>687.0</c:v>
                </c:pt>
                <c:pt idx="28">
                  <c:v>701.0</c:v>
                </c:pt>
                <c:pt idx="29">
                  <c:v>674.0</c:v>
                </c:pt>
                <c:pt idx="30">
                  <c:v>685.0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623.3790537842308</c:v>
                </c:pt>
                <c:pt idx="4" formatCode="0">
                  <c:v>627.1669271781914</c:v>
                </c:pt>
                <c:pt idx="5" formatCode="0">
                  <c:v>631.844777881897</c:v>
                </c:pt>
                <c:pt idx="6" formatCode="0">
                  <c:v>638.726391018222</c:v>
                </c:pt>
                <c:pt idx="7" formatCode="0">
                  <c:v>648.8589249512515</c:v>
                </c:pt>
                <c:pt idx="8" formatCode="0">
                  <c:v>663.3355461836703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739.019567246865</c:v>
                </c:pt>
                <c:pt idx="12" formatCode="0">
                  <c:v>774.2360913375997</c:v>
                </c:pt>
                <c:pt idx="13" formatCode="0">
                  <c:v>808.7751843189735</c:v>
                </c:pt>
                <c:pt idx="14" formatCode="0">
                  <c:v>842.9253682953465</c:v>
                </c:pt>
                <c:pt idx="15" formatCode="0">
                  <c:v>870.148744687089</c:v>
                </c:pt>
                <c:pt idx="16" formatCode="0">
                  <c:v>886.1421527772687</c:v>
                </c:pt>
                <c:pt idx="17" formatCode="0">
                  <c:v>888.6298052497534</c:v>
                </c:pt>
                <c:pt idx="18" formatCode="0">
                  <c:v>879.088654774869</c:v>
                </c:pt>
                <c:pt idx="19" formatCode="0">
                  <c:v>858.3732352816275</c:v>
                </c:pt>
                <c:pt idx="20" formatCode="0">
                  <c:v>829.764340501814</c:v>
                </c:pt>
                <c:pt idx="21" formatCode="0">
                  <c:v>798.2976665832232</c:v>
                </c:pt>
                <c:pt idx="22" formatCode="0">
                  <c:v>766.5492513748634</c:v>
                </c:pt>
                <c:pt idx="23" formatCode="0">
                  <c:v>739.8600770552355</c:v>
                </c:pt>
                <c:pt idx="24" formatCode="0">
                  <c:v>720.429066560328</c:v>
                </c:pt>
                <c:pt idx="25" formatCode="0">
                  <c:v>706.4670006477598</c:v>
                </c:pt>
                <c:pt idx="26" formatCode="0">
                  <c:v>696.4995370869412</c:v>
                </c:pt>
                <c:pt idx="27" formatCode="0">
                  <c:v>690.6998865767263</c:v>
                </c:pt>
                <c:pt idx="28" formatCode="0">
                  <c:v>688.5013245633758</c:v>
                </c:pt>
                <c:pt idx="29" formatCode="0">
                  <c:v>688.1620897152527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100856"/>
        <c:axId val="2099104024"/>
      </c:scatterChart>
      <c:valAx>
        <c:axId val="2099100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104024"/>
        <c:crosses val="autoZero"/>
        <c:crossBetween val="midCat"/>
      </c:valAx>
      <c:valAx>
        <c:axId val="2099104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100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484.0</c:v>
                </c:pt>
                <c:pt idx="1">
                  <c:v>502.0</c:v>
                </c:pt>
                <c:pt idx="2">
                  <c:v>540.0</c:v>
                </c:pt>
                <c:pt idx="3">
                  <c:v>573.0</c:v>
                </c:pt>
                <c:pt idx="4">
                  <c:v>567.0</c:v>
                </c:pt>
                <c:pt idx="5">
                  <c:v>591.0</c:v>
                </c:pt>
                <c:pt idx="6">
                  <c:v>632.0</c:v>
                </c:pt>
                <c:pt idx="7">
                  <c:v>590.0</c:v>
                </c:pt>
                <c:pt idx="8">
                  <c:v>594.0</c:v>
                </c:pt>
                <c:pt idx="9">
                  <c:v>682.0</c:v>
                </c:pt>
                <c:pt idx="10">
                  <c:v>631.0</c:v>
                </c:pt>
                <c:pt idx="11">
                  <c:v>693.0</c:v>
                </c:pt>
                <c:pt idx="12">
                  <c:v>752.0</c:v>
                </c:pt>
                <c:pt idx="13">
                  <c:v>805.0</c:v>
                </c:pt>
                <c:pt idx="14">
                  <c:v>820.0</c:v>
                </c:pt>
                <c:pt idx="15">
                  <c:v>850.0</c:v>
                </c:pt>
                <c:pt idx="16">
                  <c:v>895.0</c:v>
                </c:pt>
                <c:pt idx="17">
                  <c:v>843.0</c:v>
                </c:pt>
                <c:pt idx="18">
                  <c:v>822.0</c:v>
                </c:pt>
                <c:pt idx="19">
                  <c:v>781.0</c:v>
                </c:pt>
                <c:pt idx="20">
                  <c:v>803.0</c:v>
                </c:pt>
                <c:pt idx="21">
                  <c:v>733.0</c:v>
                </c:pt>
                <c:pt idx="22">
                  <c:v>705.0</c:v>
                </c:pt>
                <c:pt idx="23">
                  <c:v>659.0</c:v>
                </c:pt>
                <c:pt idx="24">
                  <c:v>674.0</c:v>
                </c:pt>
                <c:pt idx="25">
                  <c:v>680.0</c:v>
                </c:pt>
                <c:pt idx="26">
                  <c:v>686.0</c:v>
                </c:pt>
                <c:pt idx="27">
                  <c:v>665.0</c:v>
                </c:pt>
                <c:pt idx="28">
                  <c:v>664.0</c:v>
                </c:pt>
                <c:pt idx="29">
                  <c:v>684.0</c:v>
                </c:pt>
                <c:pt idx="30">
                  <c:v>701.0</c:v>
                </c:pt>
                <c:pt idx="31">
                  <c:v>651.0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565.2172416241788</c:v>
                </c:pt>
                <c:pt idx="3" formatCode="0">
                  <c:v>569.772019004282</c:v>
                </c:pt>
                <c:pt idx="4" formatCode="0">
                  <c:v>574.70656712921</c:v>
                </c:pt>
                <c:pt idx="5" formatCode="0">
                  <c:v>580.1191632964362</c:v>
                </c:pt>
                <c:pt idx="6" formatCode="0">
                  <c:v>587.4359785969722</c:v>
                </c:pt>
                <c:pt idx="7" formatCode="0">
                  <c:v>597.8996856759219</c:v>
                </c:pt>
                <c:pt idx="8" formatCode="0">
                  <c:v>613.1945353339694</c:v>
                </c:pt>
                <c:pt idx="9" formatCode="0">
                  <c:v>635.1592257468309</c:v>
                </c:pt>
                <c:pt idx="10" formatCode="0">
                  <c:v>663.9358313335846</c:v>
                </c:pt>
                <c:pt idx="11" formatCode="0">
                  <c:v>702.234937032197</c:v>
                </c:pt>
                <c:pt idx="12" formatCode="0">
                  <c:v>746.2739230303376</c:v>
                </c:pt>
                <c:pt idx="13" formatCode="0">
                  <c:v>789.1643373542797</c:v>
                </c:pt>
                <c:pt idx="14" formatCode="0">
                  <c:v>829.439253062564</c:v>
                </c:pt>
                <c:pt idx="15" formatCode="0">
                  <c:v>857.194436670556</c:v>
                </c:pt>
                <c:pt idx="16" formatCode="0">
                  <c:v>866.7248812663177</c:v>
                </c:pt>
                <c:pt idx="17" formatCode="0">
                  <c:v>856.9845646318993</c:v>
                </c:pt>
                <c:pt idx="18" formatCode="0">
                  <c:v>833.8435663335605</c:v>
                </c:pt>
                <c:pt idx="19" formatCode="0">
                  <c:v>800.0063229065087</c:v>
                </c:pt>
                <c:pt idx="20" formatCode="0">
                  <c:v>762.9953166073714</c:v>
                </c:pt>
                <c:pt idx="21" formatCode="0">
                  <c:v>729.9239425354161</c:v>
                </c:pt>
                <c:pt idx="22" formatCode="0">
                  <c:v>703.2611466215934</c:v>
                </c:pt>
                <c:pt idx="23" formatCode="0">
                  <c:v>686.1110590509926</c:v>
                </c:pt>
                <c:pt idx="24" formatCode="0">
                  <c:v>677.209983644469</c:v>
                </c:pt>
                <c:pt idx="25" formatCode="0">
                  <c:v>673.4281704166653</c:v>
                </c:pt>
                <c:pt idx="26" formatCode="0">
                  <c:v>673.0986931275101</c:v>
                </c:pt>
                <c:pt idx="27" formatCode="0">
                  <c:v>675.2965831841711</c:v>
                </c:pt>
                <c:pt idx="28" formatCode="0">
                  <c:v>678.369823348091</c:v>
                </c:pt>
                <c:pt idx="29" formatCode="0">
                  <c:v>682.4772492868948</c:v>
                </c:pt>
                <c:pt idx="30" formatCode="0">
                  <c:v>686.6140476048705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796024"/>
        <c:axId val="2095799192"/>
      </c:scatterChart>
      <c:valAx>
        <c:axId val="2095796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799192"/>
        <c:crosses val="autoZero"/>
        <c:crossBetween val="midCat"/>
      </c:valAx>
      <c:valAx>
        <c:axId val="2095799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796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566.0</c:v>
                </c:pt>
                <c:pt idx="1">
                  <c:v>572.0</c:v>
                </c:pt>
                <c:pt idx="2">
                  <c:v>569.0</c:v>
                </c:pt>
                <c:pt idx="3">
                  <c:v>599.0</c:v>
                </c:pt>
                <c:pt idx="4">
                  <c:v>609.0</c:v>
                </c:pt>
                <c:pt idx="5">
                  <c:v>635.0</c:v>
                </c:pt>
                <c:pt idx="6">
                  <c:v>642.0</c:v>
                </c:pt>
                <c:pt idx="7">
                  <c:v>647.0</c:v>
                </c:pt>
                <c:pt idx="8">
                  <c:v>665.0</c:v>
                </c:pt>
                <c:pt idx="9">
                  <c:v>713.0</c:v>
                </c:pt>
                <c:pt idx="10">
                  <c:v>676.0</c:v>
                </c:pt>
                <c:pt idx="11">
                  <c:v>770.0</c:v>
                </c:pt>
                <c:pt idx="12">
                  <c:v>803.0</c:v>
                </c:pt>
                <c:pt idx="13">
                  <c:v>832.0</c:v>
                </c:pt>
                <c:pt idx="14">
                  <c:v>866.0</c:v>
                </c:pt>
                <c:pt idx="15">
                  <c:v>875.0</c:v>
                </c:pt>
                <c:pt idx="16">
                  <c:v>908.0</c:v>
                </c:pt>
                <c:pt idx="17">
                  <c:v>865.0</c:v>
                </c:pt>
                <c:pt idx="18">
                  <c:v>848.0</c:v>
                </c:pt>
                <c:pt idx="19">
                  <c:v>875.0</c:v>
                </c:pt>
                <c:pt idx="20">
                  <c:v>751.0</c:v>
                </c:pt>
                <c:pt idx="21">
                  <c:v>726.0</c:v>
                </c:pt>
                <c:pt idx="22">
                  <c:v>748.0</c:v>
                </c:pt>
                <c:pt idx="23">
                  <c:v>736.0</c:v>
                </c:pt>
                <c:pt idx="24">
                  <c:v>747.0</c:v>
                </c:pt>
                <c:pt idx="25">
                  <c:v>728.0</c:v>
                </c:pt>
                <c:pt idx="26">
                  <c:v>723.0</c:v>
                </c:pt>
                <c:pt idx="27">
                  <c:v>692.0</c:v>
                </c:pt>
                <c:pt idx="28">
                  <c:v>711.0</c:v>
                </c:pt>
                <c:pt idx="29">
                  <c:v>643.0</c:v>
                </c:pt>
                <c:pt idx="30">
                  <c:v>738.0</c:v>
                </c:pt>
                <c:pt idx="31">
                  <c:v>657.0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</c:v>
                </c:pt>
                <c:pt idx="4" formatCode="0">
                  <c:v>616.6661485434641</c:v>
                </c:pt>
                <c:pt idx="5" formatCode="0">
                  <c:v>623.2353791835532</c:v>
                </c:pt>
                <c:pt idx="6" formatCode="0">
                  <c:v>632.777515778727</c:v>
                </c:pt>
                <c:pt idx="7" formatCode="0">
                  <c:v>646.5741588348978</c:v>
                </c:pt>
                <c:pt idx="8" formatCode="0">
                  <c:v>665.8043984702141</c:v>
                </c:pt>
                <c:pt idx="9" formatCode="0">
                  <c:v>691.2441611087249</c:v>
                </c:pt>
                <c:pt idx="10" formatCode="0">
                  <c:v>721.6165519681286</c:v>
                </c:pt>
                <c:pt idx="11" formatCode="0">
                  <c:v>758.4206346836414</c:v>
                </c:pt>
                <c:pt idx="12" formatCode="0">
                  <c:v>797.1135587925512</c:v>
                </c:pt>
                <c:pt idx="13" formatCode="0">
                  <c:v>831.902284208246</c:v>
                </c:pt>
                <c:pt idx="14" formatCode="0">
                  <c:v>862.1531105074741</c:v>
                </c:pt>
                <c:pt idx="15" formatCode="0">
                  <c:v>881.0581423452978</c:v>
                </c:pt>
                <c:pt idx="16" formatCode="0">
                  <c:v>885.4744468203272</c:v>
                </c:pt>
                <c:pt idx="17" formatCode="0">
                  <c:v>875.3935506179957</c:v>
                </c:pt>
                <c:pt idx="18" formatCode="0">
                  <c:v>855.4794700188548</c:v>
                </c:pt>
                <c:pt idx="19" formatCode="0">
                  <c:v>826.9736765950276</c:v>
                </c:pt>
                <c:pt idx="20" formatCode="0">
                  <c:v>795.1159447818442</c:v>
                </c:pt>
                <c:pt idx="21" formatCode="0">
                  <c:v>765.1737176846446</c:v>
                </c:pt>
                <c:pt idx="22" formatCode="0">
                  <c:v>739.0322451921475</c:v>
                </c:pt>
                <c:pt idx="23" formatCode="0">
                  <c:v>720.1296173199511</c:v>
                </c:pt>
                <c:pt idx="24" formatCode="0">
                  <c:v>708.4753857218612</c:v>
                </c:pt>
                <c:pt idx="25" formatCode="0">
                  <c:v>701.692884288347</c:v>
                </c:pt>
                <c:pt idx="26" formatCode="0">
                  <c:v>698.3564149658862</c:v>
                </c:pt>
                <c:pt idx="27" formatCode="0">
                  <c:v>697.9782587715203</c:v>
                </c:pt>
                <c:pt idx="28" formatCode="0">
                  <c:v>699.310844095265</c:v>
                </c:pt>
                <c:pt idx="29" formatCode="0">
                  <c:v>701.900570379242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147192"/>
        <c:axId val="2099150360"/>
      </c:scatterChart>
      <c:valAx>
        <c:axId val="2099147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150360"/>
        <c:crosses val="autoZero"/>
        <c:crossBetween val="midCat"/>
      </c:valAx>
      <c:valAx>
        <c:axId val="2099150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147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508.0</c:v>
                </c:pt>
                <c:pt idx="1">
                  <c:v>542.0</c:v>
                </c:pt>
                <c:pt idx="2">
                  <c:v>574.0</c:v>
                </c:pt>
                <c:pt idx="3">
                  <c:v>577.0</c:v>
                </c:pt>
                <c:pt idx="4">
                  <c:v>631.0</c:v>
                </c:pt>
                <c:pt idx="5">
                  <c:v>669.0</c:v>
                </c:pt>
                <c:pt idx="6">
                  <c:v>679.0</c:v>
                </c:pt>
                <c:pt idx="7">
                  <c:v>677.0</c:v>
                </c:pt>
                <c:pt idx="8">
                  <c:v>676.0</c:v>
                </c:pt>
                <c:pt idx="9">
                  <c:v>670.0</c:v>
                </c:pt>
                <c:pt idx="10">
                  <c:v>743.0</c:v>
                </c:pt>
                <c:pt idx="11">
                  <c:v>734.0</c:v>
                </c:pt>
                <c:pt idx="12">
                  <c:v>833.0</c:v>
                </c:pt>
                <c:pt idx="13">
                  <c:v>911.0</c:v>
                </c:pt>
                <c:pt idx="14">
                  <c:v>896.0</c:v>
                </c:pt>
                <c:pt idx="15">
                  <c:v>965.0</c:v>
                </c:pt>
                <c:pt idx="16">
                  <c:v>937.0</c:v>
                </c:pt>
                <c:pt idx="17">
                  <c:v>868.0</c:v>
                </c:pt>
                <c:pt idx="18">
                  <c:v>844.0</c:v>
                </c:pt>
                <c:pt idx="19">
                  <c:v>778.0</c:v>
                </c:pt>
                <c:pt idx="20">
                  <c:v>778.0</c:v>
                </c:pt>
                <c:pt idx="21">
                  <c:v>761.0</c:v>
                </c:pt>
                <c:pt idx="22">
                  <c:v>752.0</c:v>
                </c:pt>
                <c:pt idx="23">
                  <c:v>767.0</c:v>
                </c:pt>
                <c:pt idx="24">
                  <c:v>693.0</c:v>
                </c:pt>
                <c:pt idx="25">
                  <c:v>710.0</c:v>
                </c:pt>
                <c:pt idx="26">
                  <c:v>690.0</c:v>
                </c:pt>
                <c:pt idx="27">
                  <c:v>704.0</c:v>
                </c:pt>
                <c:pt idx="28">
                  <c:v>726.0</c:v>
                </c:pt>
                <c:pt idx="29">
                  <c:v>710.0</c:v>
                </c:pt>
                <c:pt idx="30">
                  <c:v>611.0</c:v>
                </c:pt>
                <c:pt idx="31">
                  <c:v>705.0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635.021989292113</c:v>
                </c:pt>
                <c:pt idx="5" formatCode="0">
                  <c:v>639.40876847538</c:v>
                </c:pt>
                <c:pt idx="6" formatCode="0">
                  <c:v>645.5675374612863</c:v>
                </c:pt>
                <c:pt idx="7" formatCode="0">
                  <c:v>655.1140083677377</c:v>
                </c:pt>
                <c:pt idx="8" formatCode="0">
                  <c:v>670.531856047191</c:v>
                </c:pt>
                <c:pt idx="9" formatCode="0">
                  <c:v>694.7505628717462</c:v>
                </c:pt>
                <c:pt idx="10" formatCode="0">
                  <c:v>728.5472620900047</c:v>
                </c:pt>
                <c:pt idx="11" formatCode="0">
                  <c:v>774.99312935279</c:v>
                </c:pt>
                <c:pt idx="12" formatCode="0">
                  <c:v>828.0974381280251</c:v>
                </c:pt>
                <c:pt idx="13" formatCode="0">
                  <c:v>877.0573959310593</c:v>
                </c:pt>
                <c:pt idx="14" formatCode="0">
                  <c:v>916.9249171143982</c:v>
                </c:pt>
                <c:pt idx="15" formatCode="0">
                  <c:v>934.5071878781448</c:v>
                </c:pt>
                <c:pt idx="16" formatCode="0">
                  <c:v>925.2435582093945</c:v>
                </c:pt>
                <c:pt idx="17" formatCode="0">
                  <c:v>893.3709940056677</c:v>
                </c:pt>
                <c:pt idx="18" formatCode="0">
                  <c:v>852.388734131751</c:v>
                </c:pt>
                <c:pt idx="19" formatCode="0">
                  <c:v>806.8280380992704</c:v>
                </c:pt>
                <c:pt idx="20" formatCode="0">
                  <c:v>767.1729474275443</c:v>
                </c:pt>
                <c:pt idx="21" formatCode="0">
                  <c:v>738.9665718831158</c:v>
                </c:pt>
                <c:pt idx="22" formatCode="0">
                  <c:v>721.4578047177603</c:v>
                </c:pt>
                <c:pt idx="23" formatCode="0">
                  <c:v>713.5612607761211</c:v>
                </c:pt>
                <c:pt idx="24" formatCode="0">
                  <c:v>711.5224131819439</c:v>
                </c:pt>
                <c:pt idx="25" formatCode="0">
                  <c:v>712.3320554627684</c:v>
                </c:pt>
                <c:pt idx="26" formatCode="0">
                  <c:v>714.8175790138414</c:v>
                </c:pt>
                <c:pt idx="27" formatCode="0">
                  <c:v>718.2303971493444</c:v>
                </c:pt>
                <c:pt idx="28" formatCode="0">
                  <c:v>721.4757965637188</c:v>
                </c:pt>
                <c:pt idx="29" formatCode="0">
                  <c:v>725.2531234786374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192456"/>
        <c:axId val="2099195624"/>
      </c:scatterChart>
      <c:valAx>
        <c:axId val="209919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195624"/>
        <c:crosses val="autoZero"/>
        <c:crossBetween val="midCat"/>
      </c:valAx>
      <c:valAx>
        <c:axId val="2099195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192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566.0</c:v>
                </c:pt>
                <c:pt idx="1">
                  <c:v>523.0</c:v>
                </c:pt>
                <c:pt idx="2">
                  <c:v>577.0</c:v>
                </c:pt>
                <c:pt idx="3">
                  <c:v>583.0</c:v>
                </c:pt>
                <c:pt idx="4">
                  <c:v>687.0</c:v>
                </c:pt>
                <c:pt idx="5">
                  <c:v>664.0</c:v>
                </c:pt>
                <c:pt idx="6">
                  <c:v>654.0</c:v>
                </c:pt>
                <c:pt idx="7">
                  <c:v>720.0</c:v>
                </c:pt>
                <c:pt idx="8">
                  <c:v>671.0</c:v>
                </c:pt>
                <c:pt idx="9">
                  <c:v>680.0</c:v>
                </c:pt>
                <c:pt idx="10">
                  <c:v>723.0</c:v>
                </c:pt>
                <c:pt idx="11">
                  <c:v>727.0</c:v>
                </c:pt>
                <c:pt idx="12">
                  <c:v>766.0</c:v>
                </c:pt>
                <c:pt idx="13">
                  <c:v>858.0</c:v>
                </c:pt>
                <c:pt idx="14">
                  <c:v>903.0</c:v>
                </c:pt>
                <c:pt idx="15">
                  <c:v>907.0</c:v>
                </c:pt>
                <c:pt idx="16">
                  <c:v>884.0</c:v>
                </c:pt>
                <c:pt idx="17">
                  <c:v>912.0</c:v>
                </c:pt>
                <c:pt idx="18">
                  <c:v>858.0</c:v>
                </c:pt>
                <c:pt idx="19">
                  <c:v>792.0</c:v>
                </c:pt>
                <c:pt idx="20">
                  <c:v>764.0</c:v>
                </c:pt>
                <c:pt idx="21">
                  <c:v>773.0</c:v>
                </c:pt>
                <c:pt idx="22">
                  <c:v>754.0</c:v>
                </c:pt>
                <c:pt idx="23">
                  <c:v>706.0</c:v>
                </c:pt>
                <c:pt idx="24">
                  <c:v>687.0</c:v>
                </c:pt>
                <c:pt idx="25">
                  <c:v>690.0</c:v>
                </c:pt>
                <c:pt idx="26">
                  <c:v>692.0</c:v>
                </c:pt>
                <c:pt idx="27">
                  <c:v>681.0</c:v>
                </c:pt>
                <c:pt idx="28">
                  <c:v>717.0</c:v>
                </c:pt>
                <c:pt idx="29">
                  <c:v>724.0</c:v>
                </c:pt>
                <c:pt idx="30">
                  <c:v>729.0</c:v>
                </c:pt>
                <c:pt idx="31">
                  <c:v>727.0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</c:v>
                </c:pt>
                <c:pt idx="4" formatCode="0">
                  <c:v>649.816153386997</c:v>
                </c:pt>
                <c:pt idx="5" formatCode="0">
                  <c:v>652.5648834843296</c:v>
                </c:pt>
                <c:pt idx="6" formatCode="0">
                  <c:v>656.4032210471437</c:v>
                </c:pt>
                <c:pt idx="7" formatCode="0">
                  <c:v>662.416278609623</c:v>
                </c:pt>
                <c:pt idx="8" formatCode="0">
                  <c:v>672.4263390585081</c:v>
                </c:pt>
                <c:pt idx="9" formatCode="0">
                  <c:v>688.8684723999658</c:v>
                </c:pt>
                <c:pt idx="10" formatCode="0">
                  <c:v>713.0667878324201</c:v>
                </c:pt>
                <c:pt idx="11" formatCode="0">
                  <c:v>748.4742737354086</c:v>
                </c:pt>
                <c:pt idx="12" formatCode="0">
                  <c:v>792.1600632809001</c:v>
                </c:pt>
                <c:pt idx="13" formatCode="0">
                  <c:v>836.444712289835</c:v>
                </c:pt>
                <c:pt idx="14" formatCode="0">
                  <c:v>878.1319160753286</c:v>
                </c:pt>
                <c:pt idx="15" formatCode="0">
                  <c:v>904.7350760232238</c:v>
                </c:pt>
                <c:pt idx="16" formatCode="0">
                  <c:v>908.9931560515805</c:v>
                </c:pt>
                <c:pt idx="17" formatCode="0">
                  <c:v>890.6006130143701</c:v>
                </c:pt>
                <c:pt idx="18" formatCode="0">
                  <c:v>858.6765289152934</c:v>
                </c:pt>
                <c:pt idx="19" formatCode="0">
                  <c:v>817.435974816661</c:v>
                </c:pt>
                <c:pt idx="20" formatCode="0">
                  <c:v>776.9273903207908</c:v>
                </c:pt>
                <c:pt idx="21" formatCode="0">
                  <c:v>744.5688108735753</c:v>
                </c:pt>
                <c:pt idx="22" formatCode="0">
                  <c:v>721.5711694045166</c:v>
                </c:pt>
                <c:pt idx="23" formatCode="0">
                  <c:v>708.7919419421403</c:v>
                </c:pt>
                <c:pt idx="24" formatCode="0">
                  <c:v>703.2144392399144</c:v>
                </c:pt>
                <c:pt idx="25" formatCode="0">
                  <c:v>701.4285336220428</c:v>
                </c:pt>
                <c:pt idx="26" formatCode="0">
                  <c:v>701.8077604954087</c:v>
                </c:pt>
                <c:pt idx="27" formatCode="0">
                  <c:v>703.4710215159048</c:v>
                </c:pt>
                <c:pt idx="28" formatCode="0">
                  <c:v>705.37948935629</c:v>
                </c:pt>
                <c:pt idx="29" formatCode="0">
                  <c:v>707.733689571487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454280"/>
        <c:axId val="2098451112"/>
      </c:scatterChart>
      <c:valAx>
        <c:axId val="209845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451112"/>
        <c:crosses val="autoZero"/>
        <c:crossBetween val="midCat"/>
      </c:valAx>
      <c:valAx>
        <c:axId val="2098451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454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464.0</c:v>
                </c:pt>
                <c:pt idx="1">
                  <c:v>548.0</c:v>
                </c:pt>
                <c:pt idx="2">
                  <c:v>518.0</c:v>
                </c:pt>
                <c:pt idx="3">
                  <c:v>583.0</c:v>
                </c:pt>
                <c:pt idx="4">
                  <c:v>557.0</c:v>
                </c:pt>
                <c:pt idx="5">
                  <c:v>607.0</c:v>
                </c:pt>
                <c:pt idx="6">
                  <c:v>596.0</c:v>
                </c:pt>
                <c:pt idx="7">
                  <c:v>636.0</c:v>
                </c:pt>
                <c:pt idx="8">
                  <c:v>636.0</c:v>
                </c:pt>
                <c:pt idx="9">
                  <c:v>658.0</c:v>
                </c:pt>
                <c:pt idx="10">
                  <c:v>675.0</c:v>
                </c:pt>
                <c:pt idx="11">
                  <c:v>703.0</c:v>
                </c:pt>
                <c:pt idx="12">
                  <c:v>760.0</c:v>
                </c:pt>
                <c:pt idx="13">
                  <c:v>786.0</c:v>
                </c:pt>
                <c:pt idx="14">
                  <c:v>883.0</c:v>
                </c:pt>
                <c:pt idx="15">
                  <c:v>904.0</c:v>
                </c:pt>
                <c:pt idx="16">
                  <c:v>813.0</c:v>
                </c:pt>
                <c:pt idx="17">
                  <c:v>845.0</c:v>
                </c:pt>
                <c:pt idx="18">
                  <c:v>781.0</c:v>
                </c:pt>
                <c:pt idx="19">
                  <c:v>727.0</c:v>
                </c:pt>
                <c:pt idx="20">
                  <c:v>740.0</c:v>
                </c:pt>
                <c:pt idx="21">
                  <c:v>693.0</c:v>
                </c:pt>
                <c:pt idx="22">
                  <c:v>686.0</c:v>
                </c:pt>
                <c:pt idx="23">
                  <c:v>703.0</c:v>
                </c:pt>
                <c:pt idx="24">
                  <c:v>696.0</c:v>
                </c:pt>
                <c:pt idx="25">
                  <c:v>698.0</c:v>
                </c:pt>
                <c:pt idx="26">
                  <c:v>674.0</c:v>
                </c:pt>
                <c:pt idx="27">
                  <c:v>666.0</c:v>
                </c:pt>
                <c:pt idx="28">
                  <c:v>635.0</c:v>
                </c:pt>
                <c:pt idx="29">
                  <c:v>648.0</c:v>
                </c:pt>
                <c:pt idx="30">
                  <c:v>681.0</c:v>
                </c:pt>
                <c:pt idx="31">
                  <c:v>711.0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</c:v>
                </c:pt>
                <c:pt idx="4" formatCode="0">
                  <c:v>590.4500015072715</c:v>
                </c:pt>
                <c:pt idx="5" formatCode="0">
                  <c:v>594.9797128020248</c:v>
                </c:pt>
                <c:pt idx="6" formatCode="0">
                  <c:v>601.3954020969359</c:v>
                </c:pt>
                <c:pt idx="7" formatCode="0">
                  <c:v>611.1992298817351</c:v>
                </c:pt>
                <c:pt idx="8" formatCode="0">
                  <c:v>626.4969115217667</c:v>
                </c:pt>
                <c:pt idx="9" formatCode="0">
                  <c:v>649.5505276343135</c:v>
                </c:pt>
                <c:pt idx="10" formatCode="0">
                  <c:v>680.5101088674992</c:v>
                </c:pt>
                <c:pt idx="11" formatCode="0">
                  <c:v>721.7087777924558</c:v>
                </c:pt>
                <c:pt idx="12" formatCode="0">
                  <c:v>767.6967830319686</c:v>
                </c:pt>
                <c:pt idx="13" formatCode="0">
                  <c:v>809.5555742924748</c:v>
                </c:pt>
                <c:pt idx="14" formatCode="0">
                  <c:v>843.7441971616381</c:v>
                </c:pt>
                <c:pt idx="15" formatCode="0">
                  <c:v>859.6950774945637</c:v>
                </c:pt>
                <c:pt idx="16" formatCode="0">
                  <c:v>853.6523118851516</c:v>
                </c:pt>
                <c:pt idx="17" formatCode="0">
                  <c:v>828.5860276954882</c:v>
                </c:pt>
                <c:pt idx="18" formatCode="0">
                  <c:v>794.9864513935984</c:v>
                </c:pt>
                <c:pt idx="19" formatCode="0">
                  <c:v>756.2903735331246</c:v>
                </c:pt>
                <c:pt idx="20" formatCode="0">
                  <c:v>721.2193016520545</c:v>
                </c:pt>
                <c:pt idx="21" formatCode="0">
                  <c:v>695.0430099889653</c:v>
                </c:pt>
                <c:pt idx="22" formatCode="0">
                  <c:v>677.7684317964</c:v>
                </c:pt>
                <c:pt idx="23" formatCode="0">
                  <c:v>669.229941184578</c:v>
                </c:pt>
                <c:pt idx="24" formatCode="0">
                  <c:v>666.455670603944</c:v>
                </c:pt>
                <c:pt idx="25" formatCode="0">
                  <c:v>666.6756349898732</c:v>
                </c:pt>
                <c:pt idx="26" formatCode="0">
                  <c:v>668.7320640028012</c:v>
                </c:pt>
                <c:pt idx="27" formatCode="0">
                  <c:v>671.8787582607716</c:v>
                </c:pt>
                <c:pt idx="28" formatCode="0">
                  <c:v>674.983571962178</c:v>
                </c:pt>
                <c:pt idx="29" formatCode="0">
                  <c:v>678.651576839813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408216"/>
        <c:axId val="2098405048"/>
      </c:scatterChart>
      <c:valAx>
        <c:axId val="209840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405048"/>
        <c:crosses val="autoZero"/>
        <c:crossBetween val="midCat"/>
      </c:valAx>
      <c:valAx>
        <c:axId val="209840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408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624.0</c:v>
                </c:pt>
                <c:pt idx="1">
                  <c:v>671.0</c:v>
                </c:pt>
                <c:pt idx="2">
                  <c:v>665.0</c:v>
                </c:pt>
                <c:pt idx="3">
                  <c:v>745.0</c:v>
                </c:pt>
                <c:pt idx="4">
                  <c:v>766.0</c:v>
                </c:pt>
                <c:pt idx="5">
                  <c:v>772.0</c:v>
                </c:pt>
                <c:pt idx="6">
                  <c:v>795.0</c:v>
                </c:pt>
                <c:pt idx="7">
                  <c:v>763.0</c:v>
                </c:pt>
                <c:pt idx="8">
                  <c:v>810.0</c:v>
                </c:pt>
                <c:pt idx="9">
                  <c:v>813.0</c:v>
                </c:pt>
                <c:pt idx="10">
                  <c:v>834.0</c:v>
                </c:pt>
                <c:pt idx="11">
                  <c:v>897.0</c:v>
                </c:pt>
                <c:pt idx="12">
                  <c:v>898.0</c:v>
                </c:pt>
                <c:pt idx="13">
                  <c:v>964.0</c:v>
                </c:pt>
                <c:pt idx="14">
                  <c:v>1016.0</c:v>
                </c:pt>
                <c:pt idx="15">
                  <c:v>967.0</c:v>
                </c:pt>
                <c:pt idx="16">
                  <c:v>1036.0</c:v>
                </c:pt>
                <c:pt idx="17">
                  <c:v>987.0</c:v>
                </c:pt>
                <c:pt idx="18">
                  <c:v>991.0</c:v>
                </c:pt>
                <c:pt idx="19">
                  <c:v>960.0</c:v>
                </c:pt>
                <c:pt idx="20">
                  <c:v>973.0</c:v>
                </c:pt>
                <c:pt idx="21">
                  <c:v>955.0</c:v>
                </c:pt>
                <c:pt idx="22">
                  <c:v>941.0</c:v>
                </c:pt>
                <c:pt idx="23">
                  <c:v>889.0</c:v>
                </c:pt>
                <c:pt idx="24">
                  <c:v>857.0</c:v>
                </c:pt>
                <c:pt idx="25">
                  <c:v>824.0</c:v>
                </c:pt>
                <c:pt idx="26">
                  <c:v>866.0</c:v>
                </c:pt>
                <c:pt idx="27">
                  <c:v>859.0</c:v>
                </c:pt>
                <c:pt idx="28">
                  <c:v>862.0</c:v>
                </c:pt>
                <c:pt idx="29">
                  <c:v>824.0</c:v>
                </c:pt>
                <c:pt idx="30">
                  <c:v>791.0</c:v>
                </c:pt>
                <c:pt idx="31">
                  <c:v>765.0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</c:v>
                </c:pt>
                <c:pt idx="4" formatCode="0">
                  <c:v>757.9529269899699</c:v>
                </c:pt>
                <c:pt idx="5" formatCode="0">
                  <c:v>764.745705784882</c:v>
                </c:pt>
                <c:pt idx="6" formatCode="0">
                  <c:v>774.228168665126</c:v>
                </c:pt>
                <c:pt idx="7" formatCode="0">
                  <c:v>787.2556556604463</c:v>
                </c:pt>
                <c:pt idx="8" formatCode="0">
                  <c:v>804.5164898576762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882.4531684298044</c:v>
                </c:pt>
                <c:pt idx="12" formatCode="0">
                  <c:v>914.9775395234613</c:v>
                </c:pt>
                <c:pt idx="13" formatCode="0">
                  <c:v>945.428132630659</c:v>
                </c:pt>
                <c:pt idx="14" formatCode="0">
                  <c:v>974.3336025392516</c:v>
                </c:pt>
                <c:pt idx="15" formatCode="0">
                  <c:v>996.5146507246354</c:v>
                </c:pt>
                <c:pt idx="16" formatCode="0">
                  <c:v>1008.998032971824</c:v>
                </c:pt>
                <c:pt idx="17" formatCode="0">
                  <c:v>1010.461633553241</c:v>
                </c:pt>
                <c:pt idx="18" formatCode="0">
                  <c:v>1002.424521809754</c:v>
                </c:pt>
                <c:pt idx="19" formatCode="0">
                  <c:v>985.573171423699</c:v>
                </c:pt>
                <c:pt idx="20" formatCode="0">
                  <c:v>962.4386604182032</c:v>
                </c:pt>
                <c:pt idx="21" formatCode="0">
                  <c:v>936.8518369945166</c:v>
                </c:pt>
                <c:pt idx="22" formatCode="0">
                  <c:v>910.6838421324931</c:v>
                </c:pt>
                <c:pt idx="23" formatCode="0">
                  <c:v>888.2480035235963</c:v>
                </c:pt>
                <c:pt idx="24" formatCode="0">
                  <c:v>871.5403407209634</c:v>
                </c:pt>
                <c:pt idx="25" formatCode="0">
                  <c:v>859.2622936985316</c:v>
                </c:pt>
                <c:pt idx="26" formatCode="0">
                  <c:v>850.3274085580383</c:v>
                </c:pt>
                <c:pt idx="27" formatCode="0">
                  <c:v>845.120265960025</c:v>
                </c:pt>
                <c:pt idx="28" formatCode="0">
                  <c:v>843.2998015745454</c:v>
                </c:pt>
                <c:pt idx="29" formatCode="0">
                  <c:v>843.429668192888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362072"/>
        <c:axId val="2098358904"/>
      </c:scatterChart>
      <c:valAx>
        <c:axId val="209836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358904"/>
        <c:crosses val="autoZero"/>
        <c:crossBetween val="midCat"/>
      </c:valAx>
      <c:valAx>
        <c:axId val="2098358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362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829.0</c:v>
                </c:pt>
                <c:pt idx="1">
                  <c:v>921.0</c:v>
                </c:pt>
                <c:pt idx="2">
                  <c:v>914.0</c:v>
                </c:pt>
                <c:pt idx="3">
                  <c:v>957.0</c:v>
                </c:pt>
                <c:pt idx="4">
                  <c:v>1008.0</c:v>
                </c:pt>
                <c:pt idx="5">
                  <c:v>1056.0</c:v>
                </c:pt>
                <c:pt idx="6">
                  <c:v>1052.0</c:v>
                </c:pt>
                <c:pt idx="7">
                  <c:v>1053.0</c:v>
                </c:pt>
                <c:pt idx="8">
                  <c:v>1044.0</c:v>
                </c:pt>
                <c:pt idx="9">
                  <c:v>1074.0</c:v>
                </c:pt>
                <c:pt idx="10">
                  <c:v>1089.0</c:v>
                </c:pt>
                <c:pt idx="11">
                  <c:v>1146.0</c:v>
                </c:pt>
                <c:pt idx="12">
                  <c:v>1152.0</c:v>
                </c:pt>
                <c:pt idx="13">
                  <c:v>1274.0</c:v>
                </c:pt>
                <c:pt idx="14">
                  <c:v>1395.0</c:v>
                </c:pt>
                <c:pt idx="15">
                  <c:v>1400.0</c:v>
                </c:pt>
                <c:pt idx="16">
                  <c:v>1445.0</c:v>
                </c:pt>
                <c:pt idx="17">
                  <c:v>1325.0</c:v>
                </c:pt>
                <c:pt idx="18">
                  <c:v>1358.0</c:v>
                </c:pt>
                <c:pt idx="19">
                  <c:v>1314.0</c:v>
                </c:pt>
                <c:pt idx="20">
                  <c:v>1184.0</c:v>
                </c:pt>
                <c:pt idx="21">
                  <c:v>1271.0</c:v>
                </c:pt>
                <c:pt idx="22">
                  <c:v>1158.0</c:v>
                </c:pt>
                <c:pt idx="23">
                  <c:v>1112.0</c:v>
                </c:pt>
                <c:pt idx="24">
                  <c:v>1148.0</c:v>
                </c:pt>
                <c:pt idx="25">
                  <c:v>1157.0</c:v>
                </c:pt>
                <c:pt idx="26">
                  <c:v>1082.0</c:v>
                </c:pt>
                <c:pt idx="27">
                  <c:v>1097.0</c:v>
                </c:pt>
                <c:pt idx="28">
                  <c:v>1091.0</c:v>
                </c:pt>
                <c:pt idx="29">
                  <c:v>1078.0</c:v>
                </c:pt>
                <c:pt idx="30">
                  <c:v>1086.0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</c:v>
                </c:pt>
                <c:pt idx="4" formatCode="0">
                  <c:v>1014.301385598659</c:v>
                </c:pt>
                <c:pt idx="5" formatCode="0">
                  <c:v>1018.749676219931</c:v>
                </c:pt>
                <c:pt idx="6" formatCode="0">
                  <c:v>1024.715709582157</c:v>
                </c:pt>
                <c:pt idx="7" formatCode="0">
                  <c:v>1033.560110217137</c:v>
                </c:pt>
                <c:pt idx="8" formatCode="0">
                  <c:v>1047.56252961954</c:v>
                </c:pt>
                <c:pt idx="9" formatCode="0">
                  <c:v>1069.820917836188</c:v>
                </c:pt>
                <c:pt idx="10" formatCode="0">
                  <c:v>1102.124694657427</c:v>
                </c:pt>
                <c:pt idx="11" formatCode="0">
                  <c:v>1149.524022845542</c:v>
                </c:pt>
                <c:pt idx="12" formatCode="0">
                  <c:v>1209.198560986747</c:v>
                </c:pt>
                <c:pt idx="13" formatCode="0">
                  <c:v>1272.167878034273</c:v>
                </c:pt>
                <c:pt idx="14" formatCode="0">
                  <c:v>1335.991917009037</c:v>
                </c:pt>
                <c:pt idx="15" formatCode="0">
                  <c:v>1384.090269378122</c:v>
                </c:pt>
                <c:pt idx="16" formatCode="0">
                  <c:v>1404.709914503175</c:v>
                </c:pt>
                <c:pt idx="17" formatCode="0">
                  <c:v>1393.587696191625</c:v>
                </c:pt>
                <c:pt idx="18" formatCode="0">
                  <c:v>1358.824615390547</c:v>
                </c:pt>
                <c:pt idx="19" formatCode="0">
                  <c:v>1305.351995054888</c:v>
                </c:pt>
                <c:pt idx="20" formatCode="0">
                  <c:v>1246.011341912004</c:v>
                </c:pt>
                <c:pt idx="21" formatCode="0">
                  <c:v>1193.173709745397</c:v>
                </c:pt>
                <c:pt idx="22" formatCode="0">
                  <c:v>1151.168730876523</c:v>
                </c:pt>
                <c:pt idx="23" formatCode="0">
                  <c:v>1124.598171108255</c:v>
                </c:pt>
                <c:pt idx="24" formatCode="0">
                  <c:v>1110.842513646167</c:v>
                </c:pt>
                <c:pt idx="25" formatCode="0">
                  <c:v>1104.617489790076</c:v>
                </c:pt>
                <c:pt idx="26" formatCode="0">
                  <c:v>1103.040884710809</c:v>
                </c:pt>
                <c:pt idx="27" formatCode="0">
                  <c:v>1104.598886414886</c:v>
                </c:pt>
                <c:pt idx="28" formatCode="0">
                  <c:v>1107.284154961643</c:v>
                </c:pt>
                <c:pt idx="29" formatCode="0">
                  <c:v>1110.971355263159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316312"/>
        <c:axId val="2098313144"/>
      </c:scatterChart>
      <c:valAx>
        <c:axId val="209831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313144"/>
        <c:crosses val="autoZero"/>
        <c:crossBetween val="midCat"/>
      </c:valAx>
      <c:valAx>
        <c:axId val="209831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316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827.0</c:v>
                </c:pt>
                <c:pt idx="1">
                  <c:v>947.0</c:v>
                </c:pt>
                <c:pt idx="2">
                  <c:v>931.0</c:v>
                </c:pt>
                <c:pt idx="3">
                  <c:v>968.0</c:v>
                </c:pt>
                <c:pt idx="4">
                  <c:v>985.0</c:v>
                </c:pt>
                <c:pt idx="5">
                  <c:v>1031.0</c:v>
                </c:pt>
                <c:pt idx="6">
                  <c:v>1068.0</c:v>
                </c:pt>
                <c:pt idx="7">
                  <c:v>969.0</c:v>
                </c:pt>
                <c:pt idx="8">
                  <c:v>1051.0</c:v>
                </c:pt>
                <c:pt idx="9">
                  <c:v>1172.0</c:v>
                </c:pt>
                <c:pt idx="10">
                  <c:v>1087.0</c:v>
                </c:pt>
                <c:pt idx="11">
                  <c:v>1144.0</c:v>
                </c:pt>
                <c:pt idx="12">
                  <c:v>1190.0</c:v>
                </c:pt>
                <c:pt idx="13">
                  <c:v>1297.0</c:v>
                </c:pt>
                <c:pt idx="14">
                  <c:v>1326.0</c:v>
                </c:pt>
                <c:pt idx="15">
                  <c:v>1346.0</c:v>
                </c:pt>
                <c:pt idx="16">
                  <c:v>1325.0</c:v>
                </c:pt>
                <c:pt idx="17">
                  <c:v>1370.0</c:v>
                </c:pt>
                <c:pt idx="18">
                  <c:v>1302.0</c:v>
                </c:pt>
                <c:pt idx="19">
                  <c:v>1226.0</c:v>
                </c:pt>
                <c:pt idx="20">
                  <c:v>1238.0</c:v>
                </c:pt>
                <c:pt idx="21">
                  <c:v>1179.0</c:v>
                </c:pt>
                <c:pt idx="22">
                  <c:v>1198.0</c:v>
                </c:pt>
                <c:pt idx="23">
                  <c:v>1164.0</c:v>
                </c:pt>
                <c:pt idx="24">
                  <c:v>1115.0</c:v>
                </c:pt>
                <c:pt idx="25">
                  <c:v>1160.0</c:v>
                </c:pt>
                <c:pt idx="26">
                  <c:v>1174.0</c:v>
                </c:pt>
                <c:pt idx="27">
                  <c:v>1158.0</c:v>
                </c:pt>
                <c:pt idx="28">
                  <c:v>1055.0</c:v>
                </c:pt>
                <c:pt idx="29">
                  <c:v>1039.0</c:v>
                </c:pt>
                <c:pt idx="30">
                  <c:v>1113.0</c:v>
                </c:pt>
                <c:pt idx="31">
                  <c:v>1138.0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</c:v>
                </c:pt>
                <c:pt idx="4" formatCode="0">
                  <c:v>993.9744745930447</c:v>
                </c:pt>
                <c:pt idx="5" formatCode="0">
                  <c:v>1003.24338997188</c:v>
                </c:pt>
                <c:pt idx="6" formatCode="0">
                  <c:v>1016.438261282876</c:v>
                </c:pt>
                <c:pt idx="7" formatCode="0">
                  <c:v>1034.952339296107</c:v>
                </c:pt>
                <c:pt idx="8" formatCode="0">
                  <c:v>1059.926662863746</c:v>
                </c:pt>
                <c:pt idx="9" formatCode="0">
                  <c:v>1091.998424907154</c:v>
                </c:pt>
                <c:pt idx="10" formatCode="0">
                  <c:v>1129.418100221497</c:v>
                </c:pt>
                <c:pt idx="11" formatCode="0">
                  <c:v>1174.085939419446</c:v>
                </c:pt>
                <c:pt idx="12" formatCode="0">
                  <c:v>1220.814827690471</c:v>
                </c:pt>
                <c:pt idx="13" formatCode="0">
                  <c:v>1263.190727228323</c:v>
                </c:pt>
                <c:pt idx="14" formatCode="0">
                  <c:v>1301.177539782137</c:v>
                </c:pt>
                <c:pt idx="15" formatCode="0">
                  <c:v>1327.07204132073</c:v>
                </c:pt>
                <c:pt idx="16" formatCode="0">
                  <c:v>1337.031604414415</c:v>
                </c:pt>
                <c:pt idx="17" formatCode="0">
                  <c:v>1330.309253358474</c:v>
                </c:pt>
                <c:pt idx="18" formatCode="0">
                  <c:v>1311.081060213472</c:v>
                </c:pt>
                <c:pt idx="19" formatCode="0">
                  <c:v>1280.501488251733</c:v>
                </c:pt>
                <c:pt idx="20" formatCode="0">
                  <c:v>1243.752247481346</c:v>
                </c:pt>
                <c:pt idx="21" formatCode="0">
                  <c:v>1206.872697181327</c:v>
                </c:pt>
                <c:pt idx="22" formatCode="0">
                  <c:v>1172.375416387669</c:v>
                </c:pt>
                <c:pt idx="23" formatCode="0">
                  <c:v>1145.396672563139</c:v>
                </c:pt>
                <c:pt idx="24" formatCode="0">
                  <c:v>1127.178326529121</c:v>
                </c:pt>
                <c:pt idx="25" formatCode="0">
                  <c:v>1115.236509960189</c:v>
                </c:pt>
                <c:pt idx="26" formatCode="0">
                  <c:v>1107.906362712727</c:v>
                </c:pt>
                <c:pt idx="27" formatCode="0">
                  <c:v>1105.011984255715</c:v>
                </c:pt>
                <c:pt idx="28" formatCode="0">
                  <c:v>1105.302871013494</c:v>
                </c:pt>
                <c:pt idx="29" formatCode="0">
                  <c:v>1107.664245160232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270552"/>
        <c:axId val="2098267384"/>
      </c:scatterChart>
      <c:valAx>
        <c:axId val="209827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267384"/>
        <c:crosses val="autoZero"/>
        <c:crossBetween val="midCat"/>
      </c:valAx>
      <c:valAx>
        <c:axId val="2098267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270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647.0</c:v>
                </c:pt>
                <c:pt idx="1">
                  <c:v>638.0</c:v>
                </c:pt>
                <c:pt idx="2">
                  <c:v>655.0</c:v>
                </c:pt>
                <c:pt idx="3">
                  <c:v>689.0</c:v>
                </c:pt>
                <c:pt idx="4">
                  <c:v>732.0</c:v>
                </c:pt>
                <c:pt idx="5">
                  <c:v>801.0</c:v>
                </c:pt>
                <c:pt idx="6">
                  <c:v>837.0</c:v>
                </c:pt>
                <c:pt idx="7">
                  <c:v>823.0</c:v>
                </c:pt>
                <c:pt idx="8">
                  <c:v>802.0</c:v>
                </c:pt>
                <c:pt idx="9">
                  <c:v>834.0</c:v>
                </c:pt>
                <c:pt idx="10">
                  <c:v>888.0</c:v>
                </c:pt>
                <c:pt idx="11">
                  <c:v>899.0</c:v>
                </c:pt>
                <c:pt idx="12">
                  <c:v>1011.0</c:v>
                </c:pt>
                <c:pt idx="13">
                  <c:v>970.0</c:v>
                </c:pt>
                <c:pt idx="14">
                  <c:v>1013.0</c:v>
                </c:pt>
                <c:pt idx="15">
                  <c:v>981.0</c:v>
                </c:pt>
                <c:pt idx="16">
                  <c:v>1059.0</c:v>
                </c:pt>
                <c:pt idx="17">
                  <c:v>999.0</c:v>
                </c:pt>
                <c:pt idx="18">
                  <c:v>1024.0</c:v>
                </c:pt>
                <c:pt idx="19">
                  <c:v>909.0</c:v>
                </c:pt>
                <c:pt idx="20">
                  <c:v>946.0</c:v>
                </c:pt>
                <c:pt idx="21">
                  <c:v>911.0</c:v>
                </c:pt>
                <c:pt idx="22">
                  <c:v>891.0</c:v>
                </c:pt>
                <c:pt idx="23">
                  <c:v>864.0</c:v>
                </c:pt>
                <c:pt idx="24">
                  <c:v>899.0</c:v>
                </c:pt>
                <c:pt idx="25">
                  <c:v>839.0</c:v>
                </c:pt>
                <c:pt idx="26">
                  <c:v>912.0</c:v>
                </c:pt>
                <c:pt idx="27">
                  <c:v>905.0</c:v>
                </c:pt>
                <c:pt idx="28">
                  <c:v>853.0</c:v>
                </c:pt>
                <c:pt idx="29">
                  <c:v>806.0</c:v>
                </c:pt>
                <c:pt idx="30">
                  <c:v>802.0</c:v>
                </c:pt>
                <c:pt idx="31">
                  <c:v>862.0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</c:v>
                </c:pt>
                <c:pt idx="4" formatCode="0">
                  <c:v>744.789957169161</c:v>
                </c:pt>
                <c:pt idx="5" formatCode="0">
                  <c:v>759.2330909532398</c:v>
                </c:pt>
                <c:pt idx="6" formatCode="0">
                  <c:v>778.3065537894963</c:v>
                </c:pt>
                <c:pt idx="7" formatCode="0">
                  <c:v>802.2707739291583</c:v>
                </c:pt>
                <c:pt idx="8" formatCode="0">
                  <c:v>830.6577818784106</c:v>
                </c:pt>
                <c:pt idx="9" formatCode="0">
                  <c:v>862.4662388231363</c:v>
                </c:pt>
                <c:pt idx="10" formatCode="0">
                  <c:v>894.9459203732089</c:v>
                </c:pt>
                <c:pt idx="11" formatCode="0">
                  <c:v>928.920233558088</c:v>
                </c:pt>
                <c:pt idx="12" formatCode="0">
                  <c:v>959.9837366511853</c:v>
                </c:pt>
                <c:pt idx="13" formatCode="0">
                  <c:v>984.5021816749974</c:v>
                </c:pt>
                <c:pt idx="14" formatCode="0">
                  <c:v>1003.018616978021</c:v>
                </c:pt>
                <c:pt idx="15" formatCode="0">
                  <c:v>1012.134427132497</c:v>
                </c:pt>
                <c:pt idx="16" formatCode="0">
                  <c:v>1011.165201650355</c:v>
                </c:pt>
                <c:pt idx="17" formatCode="0">
                  <c:v>1001.067296976104</c:v>
                </c:pt>
                <c:pt idx="18" formatCode="0">
                  <c:v>985.3481514034444</c:v>
                </c:pt>
                <c:pt idx="19" formatCode="0">
                  <c:v>964.1867410325427</c:v>
                </c:pt>
                <c:pt idx="20" formatCode="0">
                  <c:v>940.7166393442102</c:v>
                </c:pt>
                <c:pt idx="21" formatCode="0">
                  <c:v>918.0842103296397</c:v>
                </c:pt>
                <c:pt idx="22" formatCode="0">
                  <c:v>897.2694517271502</c:v>
                </c:pt>
                <c:pt idx="23" formatCode="0">
                  <c:v>881.0382242530281</c:v>
                </c:pt>
                <c:pt idx="24" formatCode="0">
                  <c:v>870.0510653335422</c:v>
                </c:pt>
                <c:pt idx="25" formatCode="0">
                  <c:v>862.8851315600143</c:v>
                </c:pt>
                <c:pt idx="26" formatCode="0">
                  <c:v>858.6865978360882</c:v>
                </c:pt>
                <c:pt idx="27" formatCode="0">
                  <c:v>857.5307675381236</c:v>
                </c:pt>
                <c:pt idx="28" formatCode="0">
                  <c:v>858.5902731241587</c:v>
                </c:pt>
                <c:pt idx="29" formatCode="0">
                  <c:v>861.433294776821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224712"/>
        <c:axId val="2098221544"/>
      </c:scatterChart>
      <c:valAx>
        <c:axId val="2098224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8221544"/>
        <c:crosses val="autoZero"/>
        <c:crossBetween val="midCat"/>
      </c:valAx>
      <c:valAx>
        <c:axId val="2098221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8224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658.0</c:v>
                </c:pt>
                <c:pt idx="1">
                  <c:v>738.0</c:v>
                </c:pt>
                <c:pt idx="2">
                  <c:v>699.0</c:v>
                </c:pt>
                <c:pt idx="3">
                  <c:v>695.0</c:v>
                </c:pt>
                <c:pt idx="4">
                  <c:v>734.0</c:v>
                </c:pt>
                <c:pt idx="5">
                  <c:v>760.0</c:v>
                </c:pt>
                <c:pt idx="6">
                  <c:v>792.0</c:v>
                </c:pt>
                <c:pt idx="7">
                  <c:v>737.0</c:v>
                </c:pt>
                <c:pt idx="8">
                  <c:v>787.0</c:v>
                </c:pt>
                <c:pt idx="9">
                  <c:v>829.0</c:v>
                </c:pt>
                <c:pt idx="10">
                  <c:v>868.0</c:v>
                </c:pt>
                <c:pt idx="11">
                  <c:v>875.0</c:v>
                </c:pt>
                <c:pt idx="12">
                  <c:v>877.0</c:v>
                </c:pt>
                <c:pt idx="13">
                  <c:v>907.0</c:v>
                </c:pt>
                <c:pt idx="14">
                  <c:v>961.0</c:v>
                </c:pt>
                <c:pt idx="15">
                  <c:v>1034.0</c:v>
                </c:pt>
                <c:pt idx="16">
                  <c:v>1046.0</c:v>
                </c:pt>
                <c:pt idx="17">
                  <c:v>1009.0</c:v>
                </c:pt>
                <c:pt idx="18">
                  <c:v>1043.0</c:v>
                </c:pt>
                <c:pt idx="19">
                  <c:v>982.0</c:v>
                </c:pt>
                <c:pt idx="20">
                  <c:v>912.0</c:v>
                </c:pt>
                <c:pt idx="21">
                  <c:v>906.0</c:v>
                </c:pt>
                <c:pt idx="22">
                  <c:v>889.0</c:v>
                </c:pt>
                <c:pt idx="23">
                  <c:v>791.0</c:v>
                </c:pt>
                <c:pt idx="24">
                  <c:v>832.0</c:v>
                </c:pt>
                <c:pt idx="25">
                  <c:v>879.0</c:v>
                </c:pt>
                <c:pt idx="26">
                  <c:v>833.0</c:v>
                </c:pt>
                <c:pt idx="27">
                  <c:v>819.0</c:v>
                </c:pt>
                <c:pt idx="28">
                  <c:v>793.0</c:v>
                </c:pt>
                <c:pt idx="29">
                  <c:v>801.0</c:v>
                </c:pt>
                <c:pt idx="30">
                  <c:v>817.0</c:v>
                </c:pt>
                <c:pt idx="31">
                  <c:v>881.0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</c:v>
                </c:pt>
                <c:pt idx="4" formatCode="0">
                  <c:v>739.7888314169156</c:v>
                </c:pt>
                <c:pt idx="5" formatCode="0">
                  <c:v>744.943252871966</c:v>
                </c:pt>
                <c:pt idx="6" formatCode="0">
                  <c:v>752.4699962779607</c:v>
                </c:pt>
                <c:pt idx="7" formatCode="0">
                  <c:v>763.6156162665483</c:v>
                </c:pt>
                <c:pt idx="8" formatCode="0">
                  <c:v>779.7545688311943</c:v>
                </c:pt>
                <c:pt idx="9" formatCode="0">
                  <c:v>802.1257405178287</c:v>
                </c:pt>
                <c:pt idx="10" formatCode="0">
                  <c:v>830.2290551635068</c:v>
                </c:pt>
                <c:pt idx="11" formatCode="0">
                  <c:v>866.2364932789033</c:v>
                </c:pt>
                <c:pt idx="12" formatCode="0">
                  <c:v>906.5481461941702</c:v>
                </c:pt>
                <c:pt idx="13" formatCode="0">
                  <c:v>945.4787860904251</c:v>
                </c:pt>
                <c:pt idx="14" formatCode="0">
                  <c:v>982.7027584081813</c:v>
                </c:pt>
                <c:pt idx="15" formatCode="0">
                  <c:v>1010.304957006779</c:v>
                </c:pt>
                <c:pt idx="16" formatCode="0">
                  <c:v>1023.451448114888</c:v>
                </c:pt>
                <c:pt idx="17" formatCode="0">
                  <c:v>1020.307227723446</c:v>
                </c:pt>
                <c:pt idx="18" formatCode="0">
                  <c:v>1004.111091654345</c:v>
                </c:pt>
                <c:pt idx="19" formatCode="0">
                  <c:v>976.2231997928812</c:v>
                </c:pt>
                <c:pt idx="20" formatCode="0">
                  <c:v>941.725565239215</c:v>
                </c:pt>
                <c:pt idx="21" formatCode="0">
                  <c:v>906.8374393554843</c:v>
                </c:pt>
                <c:pt idx="22" formatCode="0">
                  <c:v>874.3665919052297</c:v>
                </c:pt>
                <c:pt idx="23" formatCode="0">
                  <c:v>849.3249126136026</c:v>
                </c:pt>
                <c:pt idx="24" formatCode="0">
                  <c:v>832.7266501796131</c:v>
                </c:pt>
                <c:pt idx="25" formatCode="0">
                  <c:v>822.0491261170006</c:v>
                </c:pt>
                <c:pt idx="26" formatCode="0">
                  <c:v>815.5724058532458</c:v>
                </c:pt>
                <c:pt idx="27" formatCode="0">
                  <c:v>812.9164182302259</c:v>
                </c:pt>
                <c:pt idx="28" formatCode="0">
                  <c:v>812.8882513016192</c:v>
                </c:pt>
                <c:pt idx="29" formatCode="0">
                  <c:v>814.3980876682227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29832"/>
        <c:axId val="2099533000"/>
      </c:scatterChart>
      <c:valAx>
        <c:axId val="2099529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533000"/>
        <c:crosses val="autoZero"/>
        <c:crossBetween val="midCat"/>
      </c:valAx>
      <c:valAx>
        <c:axId val="2099533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529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829.0</c:v>
                </c:pt>
                <c:pt idx="1">
                  <c:v>841.0</c:v>
                </c:pt>
                <c:pt idx="2">
                  <c:v>946.0</c:v>
                </c:pt>
                <c:pt idx="3">
                  <c:v>908.0</c:v>
                </c:pt>
                <c:pt idx="4">
                  <c:v>980.0</c:v>
                </c:pt>
                <c:pt idx="5">
                  <c:v>1036.0</c:v>
                </c:pt>
                <c:pt idx="6">
                  <c:v>1049.0</c:v>
                </c:pt>
                <c:pt idx="7">
                  <c:v>1105.0</c:v>
                </c:pt>
                <c:pt idx="8">
                  <c:v>1034.0</c:v>
                </c:pt>
                <c:pt idx="9">
                  <c:v>1084.0</c:v>
                </c:pt>
                <c:pt idx="10">
                  <c:v>1124.0</c:v>
                </c:pt>
                <c:pt idx="11">
                  <c:v>1150.0</c:v>
                </c:pt>
                <c:pt idx="12">
                  <c:v>1211.0</c:v>
                </c:pt>
                <c:pt idx="13">
                  <c:v>1250.0</c:v>
                </c:pt>
                <c:pt idx="14">
                  <c:v>1305.0</c:v>
                </c:pt>
                <c:pt idx="15">
                  <c:v>1322.0</c:v>
                </c:pt>
                <c:pt idx="16">
                  <c:v>1358.0</c:v>
                </c:pt>
                <c:pt idx="17">
                  <c:v>1382.0</c:v>
                </c:pt>
                <c:pt idx="18">
                  <c:v>1371.0</c:v>
                </c:pt>
                <c:pt idx="19">
                  <c:v>1278.0</c:v>
                </c:pt>
                <c:pt idx="20">
                  <c:v>1195.0</c:v>
                </c:pt>
                <c:pt idx="21">
                  <c:v>1178.0</c:v>
                </c:pt>
                <c:pt idx="22">
                  <c:v>1170.0</c:v>
                </c:pt>
                <c:pt idx="23">
                  <c:v>1141.0</c:v>
                </c:pt>
                <c:pt idx="24">
                  <c:v>1136.0</c:v>
                </c:pt>
                <c:pt idx="25">
                  <c:v>1146.0</c:v>
                </c:pt>
                <c:pt idx="26">
                  <c:v>1133.0</c:v>
                </c:pt>
                <c:pt idx="27">
                  <c:v>1143.0</c:v>
                </c:pt>
                <c:pt idx="28">
                  <c:v>1081.0</c:v>
                </c:pt>
                <c:pt idx="29">
                  <c:v>1068.0</c:v>
                </c:pt>
                <c:pt idx="30">
                  <c:v>1018.0</c:v>
                </c:pt>
                <c:pt idx="31">
                  <c:v>1145.0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</c:v>
                </c:pt>
                <c:pt idx="4" formatCode="0">
                  <c:v>992.8430994072463</c:v>
                </c:pt>
                <c:pt idx="5" formatCode="0">
                  <c:v>1000.847237620467</c:v>
                </c:pt>
                <c:pt idx="6" formatCode="0">
                  <c:v>1012.226839131807</c:v>
                </c:pt>
                <c:pt idx="7" formatCode="0">
                  <c:v>1028.558169484715</c:v>
                </c:pt>
                <c:pt idx="8" formatCode="0">
                  <c:v>1051.460773409322</c:v>
                </c:pt>
                <c:pt idx="9" formatCode="0">
                  <c:v>1082.243278725632</c:v>
                </c:pt>
                <c:pt idx="10" formatCode="0">
                  <c:v>1119.80777767782</c:v>
                </c:pt>
                <c:pt idx="11" formatCode="0">
                  <c:v>1166.573788631603</c:v>
                </c:pt>
                <c:pt idx="12" formatCode="0">
                  <c:v>1217.383568949361</c:v>
                </c:pt>
                <c:pt idx="13" formatCode="0">
                  <c:v>1264.918934977376</c:v>
                </c:pt>
                <c:pt idx="14" formatCode="0">
                  <c:v>1308.63864252602</c:v>
                </c:pt>
                <c:pt idx="15" formatCode="0">
                  <c:v>1339.113494552822</c:v>
                </c:pt>
                <c:pt idx="16" formatCode="0">
                  <c:v>1351.218873459781</c:v>
                </c:pt>
                <c:pt idx="17" formatCode="0">
                  <c:v>1343.738827834749</c:v>
                </c:pt>
                <c:pt idx="18" formatCode="0">
                  <c:v>1321.620431898393</c:v>
                </c:pt>
                <c:pt idx="19" formatCode="0">
                  <c:v>1286.647529310372</c:v>
                </c:pt>
                <c:pt idx="20" formatCode="0">
                  <c:v>1245.352437710726</c:v>
                </c:pt>
                <c:pt idx="21" formatCode="0">
                  <c:v>1205.023009763705</c:v>
                </c:pt>
                <c:pt idx="22" formatCode="0">
                  <c:v>1168.689176804787</c:v>
                </c:pt>
                <c:pt idx="23" formatCode="0">
                  <c:v>1141.65126989719</c:v>
                </c:pt>
                <c:pt idx="24" formatCode="0">
                  <c:v>1124.503708552738</c:v>
                </c:pt>
                <c:pt idx="25" formatCode="0">
                  <c:v>1114.179750907677</c:v>
                </c:pt>
                <c:pt idx="26" formatCode="0">
                  <c:v>1108.755059163472</c:v>
                </c:pt>
                <c:pt idx="27" formatCode="0">
                  <c:v>1107.652463942919</c:v>
                </c:pt>
                <c:pt idx="28" formatCode="0">
                  <c:v>1109.183902718912</c:v>
                </c:pt>
                <c:pt idx="29" formatCode="0">
                  <c:v>1112.569137652328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575560"/>
        <c:axId val="2099578728"/>
      </c:scatterChart>
      <c:valAx>
        <c:axId val="209957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578728"/>
        <c:crosses val="autoZero"/>
        <c:crossBetween val="midCat"/>
      </c:valAx>
      <c:valAx>
        <c:axId val="2099578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575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509.0</c:v>
                </c:pt>
                <c:pt idx="1">
                  <c:v>537.0</c:v>
                </c:pt>
                <c:pt idx="2">
                  <c:v>571.0</c:v>
                </c:pt>
                <c:pt idx="3">
                  <c:v>586.0</c:v>
                </c:pt>
                <c:pt idx="4">
                  <c:v>586.0</c:v>
                </c:pt>
                <c:pt idx="5">
                  <c:v>629.0</c:v>
                </c:pt>
                <c:pt idx="6">
                  <c:v>634.0</c:v>
                </c:pt>
                <c:pt idx="7">
                  <c:v>594.0</c:v>
                </c:pt>
                <c:pt idx="8">
                  <c:v>615.0</c:v>
                </c:pt>
                <c:pt idx="9">
                  <c:v>658.0</c:v>
                </c:pt>
                <c:pt idx="10">
                  <c:v>627.0</c:v>
                </c:pt>
                <c:pt idx="11">
                  <c:v>715.0</c:v>
                </c:pt>
                <c:pt idx="12">
                  <c:v>686.0</c:v>
                </c:pt>
                <c:pt idx="13">
                  <c:v>659.0</c:v>
                </c:pt>
                <c:pt idx="14">
                  <c:v>792.0</c:v>
                </c:pt>
                <c:pt idx="15">
                  <c:v>835.0</c:v>
                </c:pt>
                <c:pt idx="16">
                  <c:v>925.0</c:v>
                </c:pt>
                <c:pt idx="17">
                  <c:v>840.0</c:v>
                </c:pt>
                <c:pt idx="18">
                  <c:v>880.0</c:v>
                </c:pt>
                <c:pt idx="19">
                  <c:v>820.0</c:v>
                </c:pt>
                <c:pt idx="20">
                  <c:v>779.0</c:v>
                </c:pt>
                <c:pt idx="21">
                  <c:v>724.0</c:v>
                </c:pt>
                <c:pt idx="22">
                  <c:v>734.0</c:v>
                </c:pt>
                <c:pt idx="23">
                  <c:v>736.0</c:v>
                </c:pt>
                <c:pt idx="24">
                  <c:v>701.0</c:v>
                </c:pt>
                <c:pt idx="25">
                  <c:v>648.0</c:v>
                </c:pt>
                <c:pt idx="26">
                  <c:v>690.0</c:v>
                </c:pt>
                <c:pt idx="27">
                  <c:v>591.0</c:v>
                </c:pt>
                <c:pt idx="28">
                  <c:v>644.0</c:v>
                </c:pt>
                <c:pt idx="29">
                  <c:v>639.0</c:v>
                </c:pt>
                <c:pt idx="30">
                  <c:v>652.0</c:v>
                </c:pt>
                <c:pt idx="31">
                  <c:v>669.0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</c:v>
                </c:pt>
                <c:pt idx="3" formatCode="0">
                  <c:v>597.9038625459098</c:v>
                </c:pt>
                <c:pt idx="4" formatCode="0">
                  <c:v>599.8832406438493</c:v>
                </c:pt>
                <c:pt idx="5" formatCode="0">
                  <c:v>601.967125317283</c:v>
                </c:pt>
                <c:pt idx="6" formatCode="0">
                  <c:v>604.7080013177444</c:v>
                </c:pt>
                <c:pt idx="7" formatCode="0">
                  <c:v>608.7028178322743</c:v>
                </c:pt>
                <c:pt idx="8" formatCode="0">
                  <c:v>615.0236406752778</c:v>
                </c:pt>
                <c:pt idx="9" formatCode="0">
                  <c:v>625.2826699133917</c:v>
                </c:pt>
                <c:pt idx="10" formatCode="0">
                  <c:v>640.7687877073736</c:v>
                </c:pt>
                <c:pt idx="11" formatCode="0">
                  <c:v>664.8342849152946</c:v>
                </c:pt>
                <c:pt idx="12" formatCode="0">
                  <c:v>697.5776342419639</c:v>
                </c:pt>
                <c:pt idx="13" formatCode="0">
                  <c:v>735.7281237740803</c:v>
                </c:pt>
                <c:pt idx="14" formatCode="0">
                  <c:v>780.1061670366223</c:v>
                </c:pt>
                <c:pt idx="15" formatCode="0">
                  <c:v>822.0325958707456</c:v>
                </c:pt>
                <c:pt idx="16" formatCode="0">
                  <c:v>852.9767554535303</c:v>
                </c:pt>
                <c:pt idx="17" formatCode="0">
                  <c:v>866.1721180987499</c:v>
                </c:pt>
                <c:pt idx="18" formatCode="0">
                  <c:v>860.4550949676698</c:v>
                </c:pt>
                <c:pt idx="19" formatCode="0">
                  <c:v>837.2427077501644</c:v>
                </c:pt>
                <c:pt idx="20" formatCode="0">
                  <c:v>801.2494440018701</c:v>
                </c:pt>
                <c:pt idx="21" formatCode="0">
                  <c:v>760.9699099585046</c:v>
                </c:pt>
                <c:pt idx="22" formatCode="0">
                  <c:v>721.6652864881695</c:v>
                </c:pt>
                <c:pt idx="23" formatCode="0">
                  <c:v>690.9130980505417</c:v>
                </c:pt>
                <c:pt idx="24" formatCode="0">
                  <c:v>670.6618860796512</c:v>
                </c:pt>
                <c:pt idx="25" formatCode="0">
                  <c:v>657.8304082319733</c:v>
                </c:pt>
                <c:pt idx="26" formatCode="0">
                  <c:v>650.1036262988261</c:v>
                </c:pt>
                <c:pt idx="27" formatCode="0">
                  <c:v>646.7012028893911</c:v>
                </c:pt>
                <c:pt idx="28" formatCode="0">
                  <c:v>646.1083576922673</c:v>
                </c:pt>
                <c:pt idx="29" formatCode="0">
                  <c:v>646.8638026347863</c:v>
                </c:pt>
                <c:pt idx="30" formatCode="0">
                  <c:v>648.2491941888895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841816"/>
        <c:axId val="2095844984"/>
      </c:scatterChart>
      <c:valAx>
        <c:axId val="209584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844984"/>
        <c:crosses val="autoZero"/>
        <c:crossBetween val="midCat"/>
      </c:valAx>
      <c:valAx>
        <c:axId val="209584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841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832.0</c:v>
                </c:pt>
                <c:pt idx="1">
                  <c:v>838.0</c:v>
                </c:pt>
                <c:pt idx="2">
                  <c:v>884.0</c:v>
                </c:pt>
                <c:pt idx="3">
                  <c:v>886.0</c:v>
                </c:pt>
                <c:pt idx="4">
                  <c:v>988.0</c:v>
                </c:pt>
                <c:pt idx="5">
                  <c:v>941.0</c:v>
                </c:pt>
                <c:pt idx="6">
                  <c:v>983.0</c:v>
                </c:pt>
                <c:pt idx="7">
                  <c:v>1000.0</c:v>
                </c:pt>
                <c:pt idx="8">
                  <c:v>1015.0</c:v>
                </c:pt>
                <c:pt idx="9">
                  <c:v>1086.0</c:v>
                </c:pt>
                <c:pt idx="10">
                  <c:v>1044.0</c:v>
                </c:pt>
                <c:pt idx="11">
                  <c:v>1119.0</c:v>
                </c:pt>
                <c:pt idx="12">
                  <c:v>1203.0</c:v>
                </c:pt>
                <c:pt idx="13">
                  <c:v>1181.0</c:v>
                </c:pt>
                <c:pt idx="14">
                  <c:v>1299.0</c:v>
                </c:pt>
                <c:pt idx="15">
                  <c:v>1253.0</c:v>
                </c:pt>
                <c:pt idx="16">
                  <c:v>1310.0</c:v>
                </c:pt>
                <c:pt idx="17">
                  <c:v>1272.0</c:v>
                </c:pt>
                <c:pt idx="18">
                  <c:v>1277.0</c:v>
                </c:pt>
                <c:pt idx="19">
                  <c:v>1219.0</c:v>
                </c:pt>
                <c:pt idx="20">
                  <c:v>1236.0</c:v>
                </c:pt>
                <c:pt idx="21">
                  <c:v>1139.0</c:v>
                </c:pt>
                <c:pt idx="22">
                  <c:v>1123.0</c:v>
                </c:pt>
                <c:pt idx="23">
                  <c:v>1121.0</c:v>
                </c:pt>
                <c:pt idx="24">
                  <c:v>1104.0</c:v>
                </c:pt>
                <c:pt idx="25">
                  <c:v>1060.0</c:v>
                </c:pt>
                <c:pt idx="26">
                  <c:v>1034.0</c:v>
                </c:pt>
                <c:pt idx="27">
                  <c:v>1022.0</c:v>
                </c:pt>
                <c:pt idx="28">
                  <c:v>1020.0</c:v>
                </c:pt>
                <c:pt idx="29">
                  <c:v>1019.0</c:v>
                </c:pt>
                <c:pt idx="30">
                  <c:v>1076.0</c:v>
                </c:pt>
                <c:pt idx="31">
                  <c:v>1099.0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929.9473821159277</c:v>
                </c:pt>
                <c:pt idx="4" formatCode="0">
                  <c:v>939.4195170925617</c:v>
                </c:pt>
                <c:pt idx="5" formatCode="0">
                  <c:v>951.2787051045024</c:v>
                </c:pt>
                <c:pt idx="6" formatCode="0">
                  <c:v>967.9751652880913</c:v>
                </c:pt>
                <c:pt idx="7" formatCode="0">
                  <c:v>990.4378195891586</c:v>
                </c:pt>
                <c:pt idx="8" formatCode="0">
                  <c:v>1018.992794478606</c:v>
                </c:pt>
                <c:pt idx="9" formatCode="0">
                  <c:v>1053.395377176948</c:v>
                </c:pt>
                <c:pt idx="10" formatCode="0">
                  <c:v>1091.236433513001</c:v>
                </c:pt>
                <c:pt idx="11" formatCode="0">
                  <c:v>1134.164465305325</c:v>
                </c:pt>
                <c:pt idx="12" formatCode="0">
                  <c:v>1177.314924362965</c:v>
                </c:pt>
                <c:pt idx="13" formatCode="0">
                  <c:v>1215.513751419314</c:v>
                </c:pt>
                <c:pt idx="14" formatCode="0">
                  <c:v>1249.610398424931</c:v>
                </c:pt>
                <c:pt idx="15" formatCode="0">
                  <c:v>1273.604706918617</c:v>
                </c:pt>
                <c:pt idx="16" formatCode="0">
                  <c:v>1284.593251519607</c:v>
                </c:pt>
                <c:pt idx="17" formatCode="0">
                  <c:v>1281.693990498559</c:v>
                </c:pt>
                <c:pt idx="18" formatCode="0">
                  <c:v>1267.532918627171</c:v>
                </c:pt>
                <c:pt idx="19" formatCode="0">
                  <c:v>1242.419483951582</c:v>
                </c:pt>
                <c:pt idx="20" formatCode="0">
                  <c:v>1209.548194356528</c:v>
                </c:pt>
                <c:pt idx="21" formatCode="0">
                  <c:v>1173.499130248415</c:v>
                </c:pt>
                <c:pt idx="22" formatCode="0">
                  <c:v>1136.112087465747</c:v>
                </c:pt>
                <c:pt idx="23" formatCode="0">
                  <c:v>1103.004581585858</c:v>
                </c:pt>
                <c:pt idx="24" formatCode="0">
                  <c:v>1077.1325145123</c:v>
                </c:pt>
                <c:pt idx="25" formatCode="0">
                  <c:v>1056.824827125485</c:v>
                </c:pt>
                <c:pt idx="26" formatCode="0">
                  <c:v>1040.496500547063</c:v>
                </c:pt>
                <c:pt idx="27" formatCode="0">
                  <c:v>1029.108253253308</c:v>
                </c:pt>
                <c:pt idx="28" formatCode="0">
                  <c:v>1023.182441374263</c:v>
                </c:pt>
                <c:pt idx="29" formatCode="0">
                  <c:v>1019.954500241686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621880"/>
        <c:axId val="2099625048"/>
      </c:scatterChart>
      <c:valAx>
        <c:axId val="20996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625048"/>
        <c:crosses val="autoZero"/>
        <c:crossBetween val="midCat"/>
      </c:valAx>
      <c:valAx>
        <c:axId val="209962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621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854.0</c:v>
                </c:pt>
                <c:pt idx="1">
                  <c:v>860.0</c:v>
                </c:pt>
                <c:pt idx="2">
                  <c:v>913.0</c:v>
                </c:pt>
                <c:pt idx="3">
                  <c:v>897.0</c:v>
                </c:pt>
                <c:pt idx="4">
                  <c:v>946.0</c:v>
                </c:pt>
                <c:pt idx="5">
                  <c:v>999.0</c:v>
                </c:pt>
                <c:pt idx="6">
                  <c:v>1022.0</c:v>
                </c:pt>
                <c:pt idx="7">
                  <c:v>1048.0</c:v>
                </c:pt>
                <c:pt idx="8">
                  <c:v>1064.0</c:v>
                </c:pt>
                <c:pt idx="9">
                  <c:v>1075.0</c:v>
                </c:pt>
                <c:pt idx="10">
                  <c:v>1034.0</c:v>
                </c:pt>
                <c:pt idx="11">
                  <c:v>1140.0</c:v>
                </c:pt>
                <c:pt idx="12">
                  <c:v>1252.0</c:v>
                </c:pt>
                <c:pt idx="13">
                  <c:v>1250.0</c:v>
                </c:pt>
                <c:pt idx="14">
                  <c:v>1247.0</c:v>
                </c:pt>
                <c:pt idx="15">
                  <c:v>1349.0</c:v>
                </c:pt>
                <c:pt idx="16">
                  <c:v>1380.0</c:v>
                </c:pt>
                <c:pt idx="17">
                  <c:v>1307.0</c:v>
                </c:pt>
                <c:pt idx="18">
                  <c:v>1307.0</c:v>
                </c:pt>
                <c:pt idx="19">
                  <c:v>1192.0</c:v>
                </c:pt>
                <c:pt idx="20">
                  <c:v>1199.0</c:v>
                </c:pt>
                <c:pt idx="21">
                  <c:v>1228.0</c:v>
                </c:pt>
                <c:pt idx="22">
                  <c:v>1146.0</c:v>
                </c:pt>
                <c:pt idx="23">
                  <c:v>1096.0</c:v>
                </c:pt>
                <c:pt idx="24">
                  <c:v>1108.0</c:v>
                </c:pt>
                <c:pt idx="25">
                  <c:v>1068.0</c:v>
                </c:pt>
                <c:pt idx="26">
                  <c:v>1107.0</c:v>
                </c:pt>
                <c:pt idx="27">
                  <c:v>1116.0</c:v>
                </c:pt>
                <c:pt idx="28">
                  <c:v>1111.0</c:v>
                </c:pt>
                <c:pt idx="29">
                  <c:v>1070.0</c:v>
                </c:pt>
                <c:pt idx="30">
                  <c:v>1075.0</c:v>
                </c:pt>
                <c:pt idx="31">
                  <c:v>1103.0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</c:v>
                </c:pt>
                <c:pt idx="4" formatCode="0">
                  <c:v>963.0300095550346</c:v>
                </c:pt>
                <c:pt idx="5" formatCode="0">
                  <c:v>972.3943299684137</c:v>
                </c:pt>
                <c:pt idx="6" formatCode="0">
                  <c:v>985.6327279055504</c:v>
                </c:pt>
                <c:pt idx="7" formatCode="0">
                  <c:v>1004.420930698598</c:v>
                </c:pt>
                <c:pt idx="8" formatCode="0">
                  <c:v>1030.357563193125</c:v>
                </c:pt>
                <c:pt idx="9" formatCode="0">
                  <c:v>1064.559015649663</c:v>
                </c:pt>
                <c:pt idx="10" formatCode="0">
                  <c:v>1105.411256421886</c:v>
                </c:pt>
                <c:pt idx="11" formatCode="0">
                  <c:v>1155.033463796058</c:v>
                </c:pt>
                <c:pt idx="12" formatCode="0">
                  <c:v>1207.384142235619</c:v>
                </c:pt>
                <c:pt idx="13" formatCode="0">
                  <c:v>1254.650060715173</c:v>
                </c:pt>
                <c:pt idx="14" formatCode="0">
                  <c:v>1295.99396723823</c:v>
                </c:pt>
                <c:pt idx="15" formatCode="0">
                  <c:v>1322.1726352454</c:v>
                </c:pt>
                <c:pt idx="16" formatCode="0">
                  <c:v>1328.912384121315</c:v>
                </c:pt>
                <c:pt idx="17" formatCode="0">
                  <c:v>1316.216984781337</c:v>
                </c:pt>
                <c:pt idx="18" formatCode="0">
                  <c:v>1290.358761608231</c:v>
                </c:pt>
                <c:pt idx="19" formatCode="0">
                  <c:v>1253.228219938345</c:v>
                </c:pt>
                <c:pt idx="20" formatCode="0">
                  <c:v>1211.898508126787</c:v>
                </c:pt>
                <c:pt idx="21" formatCode="0">
                  <c:v>1173.399209379288</c:v>
                </c:pt>
                <c:pt idx="22" formatCode="0">
                  <c:v>1140.273408050571</c:v>
                </c:pt>
                <c:pt idx="23" formatCode="0">
                  <c:v>1116.872214512631</c:v>
                </c:pt>
                <c:pt idx="24" formatCode="0">
                  <c:v>1102.982575321171</c:v>
                </c:pt>
                <c:pt idx="25" formatCode="0">
                  <c:v>1095.466109981675</c:v>
                </c:pt>
                <c:pt idx="26" formatCode="0">
                  <c:v>1092.526638773498</c:v>
                </c:pt>
                <c:pt idx="27" formatCode="0">
                  <c:v>1093.437754900747</c:v>
                </c:pt>
                <c:pt idx="28" formatCode="0">
                  <c:v>1096.328480242232</c:v>
                </c:pt>
                <c:pt idx="29" formatCode="0">
                  <c:v>1100.940689977911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667608"/>
        <c:axId val="2099670776"/>
      </c:scatterChart>
      <c:valAx>
        <c:axId val="2099667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670776"/>
        <c:crosses val="autoZero"/>
        <c:crossBetween val="midCat"/>
      </c:valAx>
      <c:valAx>
        <c:axId val="2099670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667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602.0</c:v>
                </c:pt>
                <c:pt idx="1">
                  <c:v>610.0</c:v>
                </c:pt>
                <c:pt idx="2">
                  <c:v>623.0</c:v>
                </c:pt>
                <c:pt idx="3">
                  <c:v>696.0</c:v>
                </c:pt>
                <c:pt idx="4">
                  <c:v>748.0</c:v>
                </c:pt>
                <c:pt idx="5">
                  <c:v>786.0</c:v>
                </c:pt>
                <c:pt idx="6">
                  <c:v>718.0</c:v>
                </c:pt>
                <c:pt idx="7">
                  <c:v>753.0</c:v>
                </c:pt>
                <c:pt idx="8">
                  <c:v>763.0</c:v>
                </c:pt>
                <c:pt idx="9">
                  <c:v>829.0</c:v>
                </c:pt>
                <c:pt idx="10">
                  <c:v>869.0</c:v>
                </c:pt>
                <c:pt idx="11">
                  <c:v>881.0</c:v>
                </c:pt>
                <c:pt idx="12">
                  <c:v>862.0</c:v>
                </c:pt>
                <c:pt idx="13">
                  <c:v>900.0</c:v>
                </c:pt>
                <c:pt idx="14">
                  <c:v>950.0</c:v>
                </c:pt>
                <c:pt idx="15">
                  <c:v>990.0</c:v>
                </c:pt>
                <c:pt idx="16">
                  <c:v>979.0</c:v>
                </c:pt>
                <c:pt idx="17">
                  <c:v>970.0</c:v>
                </c:pt>
                <c:pt idx="18">
                  <c:v>986.0</c:v>
                </c:pt>
                <c:pt idx="19">
                  <c:v>929.0</c:v>
                </c:pt>
                <c:pt idx="20">
                  <c:v>915.0</c:v>
                </c:pt>
                <c:pt idx="21">
                  <c:v>915.0</c:v>
                </c:pt>
                <c:pt idx="22">
                  <c:v>827.0</c:v>
                </c:pt>
                <c:pt idx="23">
                  <c:v>805.0</c:v>
                </c:pt>
                <c:pt idx="24">
                  <c:v>813.0</c:v>
                </c:pt>
                <c:pt idx="25">
                  <c:v>834.0</c:v>
                </c:pt>
                <c:pt idx="26">
                  <c:v>834.0</c:v>
                </c:pt>
                <c:pt idx="27">
                  <c:v>815.0</c:v>
                </c:pt>
                <c:pt idx="28">
                  <c:v>822.0</c:v>
                </c:pt>
                <c:pt idx="29">
                  <c:v>816.0</c:v>
                </c:pt>
                <c:pt idx="30">
                  <c:v>829.0</c:v>
                </c:pt>
                <c:pt idx="31">
                  <c:v>858.0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</c:v>
                </c:pt>
                <c:pt idx="4" formatCode="0">
                  <c:v>732.380994905331</c:v>
                </c:pt>
                <c:pt idx="5" formatCode="0">
                  <c:v>738.9035031748136</c:v>
                </c:pt>
                <c:pt idx="6" formatCode="0">
                  <c:v>748.1863775020896</c:v>
                </c:pt>
                <c:pt idx="7" formatCode="0">
                  <c:v>761.2925228302551</c:v>
                </c:pt>
                <c:pt idx="8" formatCode="0">
                  <c:v>779.1494694049037</c:v>
                </c:pt>
                <c:pt idx="9" formatCode="0">
                  <c:v>802.3312195679922</c:v>
                </c:pt>
                <c:pt idx="10" formatCode="0">
                  <c:v>829.6371655580328</c:v>
                </c:pt>
                <c:pt idx="11" formatCode="0">
                  <c:v>862.4688945990001</c:v>
                </c:pt>
                <c:pt idx="12" formatCode="0">
                  <c:v>896.952382292521</c:v>
                </c:pt>
                <c:pt idx="13" formatCode="0">
                  <c:v>928.2045998238143</c:v>
                </c:pt>
                <c:pt idx="14" formatCode="0">
                  <c:v>956.008446901356</c:v>
                </c:pt>
                <c:pt idx="15" formatCode="0">
                  <c:v>974.5160116460733</c:v>
                </c:pt>
                <c:pt idx="16" formatCode="0">
                  <c:v>980.8690651686668</c:v>
                </c:pt>
                <c:pt idx="17" formatCode="0">
                  <c:v>974.6833853838293</c:v>
                </c:pt>
                <c:pt idx="18" formatCode="0">
                  <c:v>959.406619090969</c:v>
                </c:pt>
                <c:pt idx="19" formatCode="0">
                  <c:v>936.025239428935</c:v>
                </c:pt>
                <c:pt idx="20" formatCode="0">
                  <c:v>908.6867450151652</c:v>
                </c:pt>
                <c:pt idx="21" formatCode="0">
                  <c:v>881.956568578452</c:v>
                </c:pt>
                <c:pt idx="22" formatCode="0">
                  <c:v>857.6606271522792</c:v>
                </c:pt>
                <c:pt idx="23" formatCode="0">
                  <c:v>839.2962240385771</c:v>
                </c:pt>
                <c:pt idx="24" formatCode="0">
                  <c:v>827.396020954733</c:v>
                </c:pt>
                <c:pt idx="25" formatCode="0">
                  <c:v>820.0194268239718</c:v>
                </c:pt>
                <c:pt idx="26" formatCode="0">
                  <c:v>815.9396518615072</c:v>
                </c:pt>
                <c:pt idx="27" formatCode="0">
                  <c:v>814.8770483392885</c:v>
                </c:pt>
                <c:pt idx="28" formatCode="0">
                  <c:v>815.7641867769426</c:v>
                </c:pt>
                <c:pt idx="29" formatCode="0">
                  <c:v>818.0219839089483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13368"/>
        <c:axId val="2099716536"/>
      </c:scatterChart>
      <c:valAx>
        <c:axId val="2099713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716536"/>
        <c:crosses val="autoZero"/>
        <c:crossBetween val="midCat"/>
      </c:valAx>
      <c:valAx>
        <c:axId val="2099716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713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665.0</c:v>
                </c:pt>
                <c:pt idx="1">
                  <c:v>651.0</c:v>
                </c:pt>
                <c:pt idx="2">
                  <c:v>672.0</c:v>
                </c:pt>
                <c:pt idx="3">
                  <c:v>735.0</c:v>
                </c:pt>
                <c:pt idx="4">
                  <c:v>701.0</c:v>
                </c:pt>
                <c:pt idx="5">
                  <c:v>728.0</c:v>
                </c:pt>
                <c:pt idx="6">
                  <c:v>781.0</c:v>
                </c:pt>
                <c:pt idx="7">
                  <c:v>738.0</c:v>
                </c:pt>
                <c:pt idx="8">
                  <c:v>738.0</c:v>
                </c:pt>
                <c:pt idx="9">
                  <c:v>820.0</c:v>
                </c:pt>
                <c:pt idx="10">
                  <c:v>812.0</c:v>
                </c:pt>
                <c:pt idx="11">
                  <c:v>829.0</c:v>
                </c:pt>
                <c:pt idx="12">
                  <c:v>888.0</c:v>
                </c:pt>
                <c:pt idx="13">
                  <c:v>886.0</c:v>
                </c:pt>
                <c:pt idx="14">
                  <c:v>978.0</c:v>
                </c:pt>
                <c:pt idx="15">
                  <c:v>966.0</c:v>
                </c:pt>
                <c:pt idx="16">
                  <c:v>983.0</c:v>
                </c:pt>
                <c:pt idx="17">
                  <c:v>958.0</c:v>
                </c:pt>
                <c:pt idx="18">
                  <c:v>978.0</c:v>
                </c:pt>
                <c:pt idx="19">
                  <c:v>882.0</c:v>
                </c:pt>
                <c:pt idx="20">
                  <c:v>945.0</c:v>
                </c:pt>
                <c:pt idx="21">
                  <c:v>932.0</c:v>
                </c:pt>
                <c:pt idx="22">
                  <c:v>827.0</c:v>
                </c:pt>
                <c:pt idx="23">
                  <c:v>868.0</c:v>
                </c:pt>
                <c:pt idx="24">
                  <c:v>805.0</c:v>
                </c:pt>
                <c:pt idx="25">
                  <c:v>813.0</c:v>
                </c:pt>
                <c:pt idx="26">
                  <c:v>888.0</c:v>
                </c:pt>
                <c:pt idx="27">
                  <c:v>821.0</c:v>
                </c:pt>
                <c:pt idx="28">
                  <c:v>766.0</c:v>
                </c:pt>
                <c:pt idx="29">
                  <c:v>825.0</c:v>
                </c:pt>
                <c:pt idx="30">
                  <c:v>812.0</c:v>
                </c:pt>
                <c:pt idx="31">
                  <c:v>863.0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720.3210152551899</c:v>
                </c:pt>
                <c:pt idx="4" formatCode="0">
                  <c:v>725.5468009530694</c:v>
                </c:pt>
                <c:pt idx="5" formatCode="0">
                  <c:v>731.668216133853</c:v>
                </c:pt>
                <c:pt idx="6" formatCode="0">
                  <c:v>740.1837104115585</c:v>
                </c:pt>
                <c:pt idx="7" formatCode="0">
                  <c:v>752.0595740801053</c:v>
                </c:pt>
                <c:pt idx="8" formatCode="0">
                  <c:v>768.2290852088732</c:v>
                </c:pt>
                <c:pt idx="9" formatCode="0">
                  <c:v>789.4074823787591</c:v>
                </c:pt>
                <c:pt idx="10" formatCode="0">
                  <c:v>814.7531997133566</c:v>
                </c:pt>
                <c:pt idx="11" formatCode="0">
                  <c:v>845.9152411413666</c:v>
                </c:pt>
                <c:pt idx="12" formatCode="0">
                  <c:v>879.630008251895</c:v>
                </c:pt>
                <c:pt idx="13" formatCode="0">
                  <c:v>911.3742816316913</c:v>
                </c:pt>
                <c:pt idx="14" formatCode="0">
                  <c:v>941.2312226581206</c:v>
                </c:pt>
                <c:pt idx="15" formatCode="0">
                  <c:v>963.298786271502</c:v>
                </c:pt>
                <c:pt idx="16" formatCode="0">
                  <c:v>974.2193573435162</c:v>
                </c:pt>
                <c:pt idx="17" formatCode="0">
                  <c:v>972.8076561996849</c:v>
                </c:pt>
                <c:pt idx="18" formatCode="0">
                  <c:v>961.4567906560985</c:v>
                </c:pt>
                <c:pt idx="19" formatCode="0">
                  <c:v>941.1825210518522</c:v>
                </c:pt>
                <c:pt idx="20" formatCode="0">
                  <c:v>915.55716688862</c:v>
                </c:pt>
                <c:pt idx="21" formatCode="0">
                  <c:v>889.1182502130254</c:v>
                </c:pt>
                <c:pt idx="22" formatCode="0">
                  <c:v>863.976066230306</c:v>
                </c:pt>
                <c:pt idx="23" formatCode="0">
                  <c:v>844.1409285535944</c:v>
                </c:pt>
                <c:pt idx="24" formatCode="0">
                  <c:v>830.7228488500857</c:v>
                </c:pt>
                <c:pt idx="25" formatCode="0">
                  <c:v>821.9769084295208</c:v>
                </c:pt>
                <c:pt idx="26" formatCode="0">
                  <c:v>816.7139458699515</c:v>
                </c:pt>
                <c:pt idx="27" formatCode="0">
                  <c:v>814.8051095175203</c:v>
                </c:pt>
                <c:pt idx="28" formatCode="0">
                  <c:v>815.2574212684843</c:v>
                </c:pt>
                <c:pt idx="29" formatCode="0">
                  <c:v>817.2887667738364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57912"/>
        <c:axId val="2099761080"/>
      </c:scatterChart>
      <c:valAx>
        <c:axId val="2099757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761080"/>
        <c:crosses val="autoZero"/>
        <c:crossBetween val="midCat"/>
      </c:valAx>
      <c:valAx>
        <c:axId val="2099761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757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852.0</c:v>
                </c:pt>
                <c:pt idx="1">
                  <c:v>892.0</c:v>
                </c:pt>
                <c:pt idx="2">
                  <c:v>918.0</c:v>
                </c:pt>
                <c:pt idx="3">
                  <c:v>967.0</c:v>
                </c:pt>
                <c:pt idx="4">
                  <c:v>948.0</c:v>
                </c:pt>
                <c:pt idx="5">
                  <c:v>1030.0</c:v>
                </c:pt>
                <c:pt idx="6">
                  <c:v>1031.0</c:v>
                </c:pt>
                <c:pt idx="7">
                  <c:v>1019.0</c:v>
                </c:pt>
                <c:pt idx="8">
                  <c:v>1007.0</c:v>
                </c:pt>
                <c:pt idx="9">
                  <c:v>1090.0</c:v>
                </c:pt>
                <c:pt idx="10">
                  <c:v>1093.0</c:v>
                </c:pt>
                <c:pt idx="11">
                  <c:v>1115.0</c:v>
                </c:pt>
                <c:pt idx="12">
                  <c:v>1171.0</c:v>
                </c:pt>
                <c:pt idx="13">
                  <c:v>1253.0</c:v>
                </c:pt>
                <c:pt idx="14">
                  <c:v>1285.0</c:v>
                </c:pt>
                <c:pt idx="15">
                  <c:v>1353.0</c:v>
                </c:pt>
                <c:pt idx="16">
                  <c:v>1399.0</c:v>
                </c:pt>
                <c:pt idx="17">
                  <c:v>1406.0</c:v>
                </c:pt>
                <c:pt idx="18">
                  <c:v>1360.0</c:v>
                </c:pt>
                <c:pt idx="19">
                  <c:v>1241.0</c:v>
                </c:pt>
                <c:pt idx="20">
                  <c:v>1220.0</c:v>
                </c:pt>
                <c:pt idx="21">
                  <c:v>1216.0</c:v>
                </c:pt>
                <c:pt idx="22">
                  <c:v>1106.0</c:v>
                </c:pt>
                <c:pt idx="23">
                  <c:v>1091.0</c:v>
                </c:pt>
                <c:pt idx="24">
                  <c:v>1140.0</c:v>
                </c:pt>
                <c:pt idx="25">
                  <c:v>1098.0</c:v>
                </c:pt>
                <c:pt idx="26">
                  <c:v>1155.0</c:v>
                </c:pt>
                <c:pt idx="27">
                  <c:v>1104.0</c:v>
                </c:pt>
                <c:pt idx="28">
                  <c:v>1041.0</c:v>
                </c:pt>
                <c:pt idx="29">
                  <c:v>1112.0</c:v>
                </c:pt>
                <c:pt idx="30">
                  <c:v>1052.0</c:v>
                </c:pt>
                <c:pt idx="31">
                  <c:v>1065.0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</c:v>
                </c:pt>
                <c:pt idx="4" formatCode="0">
                  <c:v>994.2455544590016</c:v>
                </c:pt>
                <c:pt idx="5" formatCode="0">
                  <c:v>999.098542052099</c:v>
                </c:pt>
                <c:pt idx="6" formatCode="0">
                  <c:v>1005.185946975663</c:v>
                </c:pt>
                <c:pt idx="7" formatCode="0">
                  <c:v>1013.614764669397</c:v>
                </c:pt>
                <c:pt idx="8" formatCode="0">
                  <c:v>1026.462527398985</c:v>
                </c:pt>
                <c:pt idx="9" formatCode="0">
                  <c:v>1046.834756493064</c:v>
                </c:pt>
                <c:pt idx="10" formatCode="0">
                  <c:v>1076.950861674551</c:v>
                </c:pt>
                <c:pt idx="11" formatCode="0">
                  <c:v>1122.356140503244</c:v>
                </c:pt>
                <c:pt idx="12" formatCode="0">
                  <c:v>1181.20770739947</c:v>
                </c:pt>
                <c:pt idx="13" formatCode="0">
                  <c:v>1244.982499628039</c:v>
                </c:pt>
                <c:pt idx="14" formatCode="0">
                  <c:v>1311.224015743843</c:v>
                </c:pt>
                <c:pt idx="15" formatCode="0">
                  <c:v>1362.453830306682</c:v>
                </c:pt>
                <c:pt idx="16" formatCode="0">
                  <c:v>1385.621627449407</c:v>
                </c:pt>
                <c:pt idx="17" formatCode="0">
                  <c:v>1375.649885178822</c:v>
                </c:pt>
                <c:pt idx="18" formatCode="0">
                  <c:v>1340.849095924707</c:v>
                </c:pt>
                <c:pt idx="19" formatCode="0">
                  <c:v>1286.987626757408</c:v>
                </c:pt>
                <c:pt idx="20" formatCode="0">
                  <c:v>1227.865973631168</c:v>
                </c:pt>
                <c:pt idx="21" formatCode="0">
                  <c:v>1176.393245910814</c:v>
                </c:pt>
                <c:pt idx="22" formatCode="0">
                  <c:v>1136.885716565288</c:v>
                </c:pt>
                <c:pt idx="23" formatCode="0">
                  <c:v>1113.20840703457</c:v>
                </c:pt>
                <c:pt idx="24" formatCode="0">
                  <c:v>1101.993279902138</c:v>
                </c:pt>
                <c:pt idx="25" formatCode="0">
                  <c:v>1097.859297565752</c:v>
                </c:pt>
                <c:pt idx="26" formatCode="0">
                  <c:v>1098.034208289752</c:v>
                </c:pt>
                <c:pt idx="27" formatCode="0">
                  <c:v>1100.958108608923</c:v>
                </c:pt>
                <c:pt idx="28" formatCode="0">
                  <c:v>1104.574368414956</c:v>
                </c:pt>
                <c:pt idx="29" formatCode="0">
                  <c:v>1109.153690987846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803672"/>
        <c:axId val="2099806840"/>
      </c:scatterChart>
      <c:valAx>
        <c:axId val="2099803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806840"/>
        <c:crosses val="autoZero"/>
        <c:crossBetween val="midCat"/>
      </c:valAx>
      <c:valAx>
        <c:axId val="2099806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803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768.0</c:v>
                </c:pt>
                <c:pt idx="1">
                  <c:v>879.0</c:v>
                </c:pt>
                <c:pt idx="2">
                  <c:v>893.0</c:v>
                </c:pt>
                <c:pt idx="3">
                  <c:v>1001.0</c:v>
                </c:pt>
                <c:pt idx="4">
                  <c:v>966.0</c:v>
                </c:pt>
                <c:pt idx="5">
                  <c:v>971.0</c:v>
                </c:pt>
                <c:pt idx="6">
                  <c:v>1044.0</c:v>
                </c:pt>
                <c:pt idx="7">
                  <c:v>1043.0</c:v>
                </c:pt>
                <c:pt idx="8">
                  <c:v>1022.0</c:v>
                </c:pt>
                <c:pt idx="9">
                  <c:v>1053.0</c:v>
                </c:pt>
                <c:pt idx="10">
                  <c:v>1060.0</c:v>
                </c:pt>
                <c:pt idx="11">
                  <c:v>1100.0</c:v>
                </c:pt>
                <c:pt idx="12">
                  <c:v>1233.0</c:v>
                </c:pt>
                <c:pt idx="13">
                  <c:v>1255.0</c:v>
                </c:pt>
                <c:pt idx="14">
                  <c:v>1303.0</c:v>
                </c:pt>
                <c:pt idx="15">
                  <c:v>1407.0</c:v>
                </c:pt>
                <c:pt idx="16">
                  <c:v>1419.0</c:v>
                </c:pt>
                <c:pt idx="17">
                  <c:v>1422.0</c:v>
                </c:pt>
                <c:pt idx="18">
                  <c:v>1455.0</c:v>
                </c:pt>
                <c:pt idx="19">
                  <c:v>1321.0</c:v>
                </c:pt>
                <c:pt idx="20">
                  <c:v>1279.0</c:v>
                </c:pt>
                <c:pt idx="21">
                  <c:v>1165.0</c:v>
                </c:pt>
                <c:pt idx="22">
                  <c:v>1191.0</c:v>
                </c:pt>
                <c:pt idx="23">
                  <c:v>1204.0</c:v>
                </c:pt>
                <c:pt idx="24">
                  <c:v>1130.0</c:v>
                </c:pt>
                <c:pt idx="25">
                  <c:v>1121.0</c:v>
                </c:pt>
                <c:pt idx="26">
                  <c:v>1130.0</c:v>
                </c:pt>
                <c:pt idx="27">
                  <c:v>1121.0</c:v>
                </c:pt>
                <c:pt idx="28">
                  <c:v>1152.0</c:v>
                </c:pt>
                <c:pt idx="29">
                  <c:v>1052.0</c:v>
                </c:pt>
                <c:pt idx="30">
                  <c:v>1104.0</c:v>
                </c:pt>
                <c:pt idx="31">
                  <c:v>1256.0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</c:v>
                </c:pt>
                <c:pt idx="4" formatCode="0">
                  <c:v>995.0150097769723</c:v>
                </c:pt>
                <c:pt idx="5" formatCode="0">
                  <c:v>1000.426470351028</c:v>
                </c:pt>
                <c:pt idx="6" formatCode="0">
                  <c:v>1007.067451979708</c:v>
                </c:pt>
                <c:pt idx="7" formatCode="0">
                  <c:v>1015.971694603078</c:v>
                </c:pt>
                <c:pt idx="8" formatCode="0">
                  <c:v>1029.142706661794</c:v>
                </c:pt>
                <c:pt idx="9" formatCode="0">
                  <c:v>1049.682575076681</c:v>
                </c:pt>
                <c:pt idx="10" formatCode="0">
                  <c:v>1079.985931116503</c:v>
                </c:pt>
                <c:pt idx="11" formatCode="0">
                  <c:v>1126.130483908372</c:v>
                </c:pt>
                <c:pt idx="12" formatCode="0">
                  <c:v>1187.18744690934</c:v>
                </c:pt>
                <c:pt idx="13" formatCode="0">
                  <c:v>1255.429557380275</c:v>
                </c:pt>
                <c:pt idx="14" formatCode="0">
                  <c:v>1329.72774284898</c:v>
                </c:pt>
                <c:pt idx="15" formatCode="0">
                  <c:v>1392.234875371138</c:v>
                </c:pt>
                <c:pt idx="16" formatCode="0">
                  <c:v>1427.989379712483</c:v>
                </c:pt>
                <c:pt idx="17" formatCode="0">
                  <c:v>1428.796819851878</c:v>
                </c:pt>
                <c:pt idx="18" formatCode="0">
                  <c:v>1399.89214392758</c:v>
                </c:pt>
                <c:pt idx="19" formatCode="0">
                  <c:v>1346.60017126326</c:v>
                </c:pt>
                <c:pt idx="20" formatCode="0">
                  <c:v>1282.401230602444</c:v>
                </c:pt>
                <c:pt idx="21" formatCode="0">
                  <c:v>1222.305281413312</c:v>
                </c:pt>
                <c:pt idx="22" formatCode="0">
                  <c:v>1172.843384544971</c:v>
                </c:pt>
                <c:pt idx="23" formatCode="0">
                  <c:v>1140.79206108456</c:v>
                </c:pt>
                <c:pt idx="24" formatCode="0">
                  <c:v>1123.97980679247</c:v>
                </c:pt>
                <c:pt idx="25" formatCode="0">
                  <c:v>1116.392019177906</c:v>
                </c:pt>
                <c:pt idx="26" formatCode="0">
                  <c:v>1114.642412192341</c:v>
                </c:pt>
                <c:pt idx="27" formatCode="0">
                  <c:v>1116.892301129838</c:v>
                </c:pt>
                <c:pt idx="28" formatCode="0">
                  <c:v>1120.559157785355</c:v>
                </c:pt>
                <c:pt idx="29" formatCode="0">
                  <c:v>1125.546397903777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849432"/>
        <c:axId val="2099852600"/>
      </c:scatterChart>
      <c:valAx>
        <c:axId val="2099849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852600"/>
        <c:crosses val="autoZero"/>
        <c:crossBetween val="midCat"/>
      </c:valAx>
      <c:valAx>
        <c:axId val="209985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849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617.0</c:v>
                </c:pt>
                <c:pt idx="1">
                  <c:v>620.0</c:v>
                </c:pt>
                <c:pt idx="2">
                  <c:v>661.0</c:v>
                </c:pt>
                <c:pt idx="3">
                  <c:v>668.0</c:v>
                </c:pt>
                <c:pt idx="4">
                  <c:v>680.0</c:v>
                </c:pt>
                <c:pt idx="5">
                  <c:v>783.0</c:v>
                </c:pt>
                <c:pt idx="6">
                  <c:v>756.0</c:v>
                </c:pt>
                <c:pt idx="7">
                  <c:v>799.0</c:v>
                </c:pt>
                <c:pt idx="8">
                  <c:v>714.0</c:v>
                </c:pt>
                <c:pt idx="9">
                  <c:v>788.0</c:v>
                </c:pt>
                <c:pt idx="10">
                  <c:v>873.0</c:v>
                </c:pt>
                <c:pt idx="11">
                  <c:v>829.0</c:v>
                </c:pt>
                <c:pt idx="12">
                  <c:v>875.0</c:v>
                </c:pt>
                <c:pt idx="13">
                  <c:v>903.0</c:v>
                </c:pt>
                <c:pt idx="14">
                  <c:v>986.0</c:v>
                </c:pt>
                <c:pt idx="15">
                  <c:v>1010.0</c:v>
                </c:pt>
                <c:pt idx="16">
                  <c:v>1051.0</c:v>
                </c:pt>
                <c:pt idx="17">
                  <c:v>1064.0</c:v>
                </c:pt>
                <c:pt idx="18">
                  <c:v>1051.0</c:v>
                </c:pt>
                <c:pt idx="19">
                  <c:v>1019.0</c:v>
                </c:pt>
                <c:pt idx="20">
                  <c:v>958.0</c:v>
                </c:pt>
                <c:pt idx="21">
                  <c:v>827.0</c:v>
                </c:pt>
                <c:pt idx="22">
                  <c:v>878.0</c:v>
                </c:pt>
                <c:pt idx="23">
                  <c:v>927.0</c:v>
                </c:pt>
                <c:pt idx="24">
                  <c:v>834.0</c:v>
                </c:pt>
                <c:pt idx="25">
                  <c:v>848.0</c:v>
                </c:pt>
                <c:pt idx="26">
                  <c:v>846.0</c:v>
                </c:pt>
                <c:pt idx="27">
                  <c:v>828.0</c:v>
                </c:pt>
                <c:pt idx="28">
                  <c:v>812.0</c:v>
                </c:pt>
                <c:pt idx="29">
                  <c:v>823.0</c:v>
                </c:pt>
                <c:pt idx="30">
                  <c:v>779.0</c:v>
                </c:pt>
                <c:pt idx="31">
                  <c:v>834.0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</c:v>
                </c:pt>
                <c:pt idx="4" formatCode="0">
                  <c:v>722.8880935919213</c:v>
                </c:pt>
                <c:pt idx="5" formatCode="0">
                  <c:v>728.1422739202594</c:v>
                </c:pt>
                <c:pt idx="6" formatCode="0">
                  <c:v>734.9143289534486</c:v>
                </c:pt>
                <c:pt idx="7" formatCode="0">
                  <c:v>744.2409539424494</c:v>
                </c:pt>
                <c:pt idx="8" formatCode="0">
                  <c:v>757.7209769542986</c:v>
                </c:pt>
                <c:pt idx="9" formatCode="0">
                  <c:v>777.3860554057931</c:v>
                </c:pt>
                <c:pt idx="10" formatCode="0">
                  <c:v>804.0500220262795</c:v>
                </c:pt>
                <c:pt idx="11" formatCode="0">
                  <c:v>841.2792815029782</c:v>
                </c:pt>
                <c:pt idx="12" formatCode="0">
                  <c:v>886.7393733619305</c:v>
                </c:pt>
                <c:pt idx="13" formatCode="0">
                  <c:v>934.293079176773</c:v>
                </c:pt>
                <c:pt idx="14" formatCode="0">
                  <c:v>983.3935295587904</c:v>
                </c:pt>
                <c:pt idx="15" formatCode="0">
                  <c:v>1023.107443101216</c:v>
                </c:pt>
                <c:pt idx="16" formatCode="0">
                  <c:v>1045.372299694419</c:v>
                </c:pt>
                <c:pt idx="17" formatCode="0">
                  <c:v>1046.164761607006</c:v>
                </c:pt>
                <c:pt idx="18" formatCode="0">
                  <c:v>1028.829051415617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</c:v>
                </c:pt>
                <c:pt idx="22" formatCode="0">
                  <c:v>880.1207098212899</c:v>
                </c:pt>
                <c:pt idx="23" formatCode="0">
                  <c:v>855.4195794391097</c:v>
                </c:pt>
                <c:pt idx="24" formatCode="0">
                  <c:v>841.0571280963991</c:v>
                </c:pt>
                <c:pt idx="25" formatCode="0">
                  <c:v>833.523337075139</c:v>
                </c:pt>
                <c:pt idx="26" formatCode="0">
                  <c:v>830.7021622064104</c:v>
                </c:pt>
                <c:pt idx="27" formatCode="0">
                  <c:v>831.5769763601707</c:v>
                </c:pt>
                <c:pt idx="28" formatCode="0">
                  <c:v>834.1849568857659</c:v>
                </c:pt>
                <c:pt idx="29" formatCode="0">
                  <c:v>838.1983701496026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895192"/>
        <c:axId val="2099898360"/>
      </c:scatterChart>
      <c:valAx>
        <c:axId val="209989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898360"/>
        <c:crosses val="autoZero"/>
        <c:crossBetween val="midCat"/>
      </c:valAx>
      <c:valAx>
        <c:axId val="2099898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895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619.0</c:v>
                </c:pt>
                <c:pt idx="1">
                  <c:v>652.0</c:v>
                </c:pt>
                <c:pt idx="2">
                  <c:v>688.0</c:v>
                </c:pt>
                <c:pt idx="3">
                  <c:v>690.0</c:v>
                </c:pt>
                <c:pt idx="4">
                  <c:v>691.0</c:v>
                </c:pt>
                <c:pt idx="5">
                  <c:v>728.0</c:v>
                </c:pt>
                <c:pt idx="6">
                  <c:v>766.0</c:v>
                </c:pt>
                <c:pt idx="7">
                  <c:v>820.0</c:v>
                </c:pt>
                <c:pt idx="8">
                  <c:v>755.0</c:v>
                </c:pt>
                <c:pt idx="9">
                  <c:v>806.0</c:v>
                </c:pt>
                <c:pt idx="10">
                  <c:v>814.0</c:v>
                </c:pt>
                <c:pt idx="11">
                  <c:v>857.0</c:v>
                </c:pt>
                <c:pt idx="12">
                  <c:v>828.0</c:v>
                </c:pt>
                <c:pt idx="13">
                  <c:v>956.0</c:v>
                </c:pt>
                <c:pt idx="14">
                  <c:v>1026.0</c:v>
                </c:pt>
                <c:pt idx="15">
                  <c:v>1022.0</c:v>
                </c:pt>
                <c:pt idx="16">
                  <c:v>1063.0</c:v>
                </c:pt>
                <c:pt idx="17">
                  <c:v>1041.0</c:v>
                </c:pt>
                <c:pt idx="18">
                  <c:v>981.0</c:v>
                </c:pt>
                <c:pt idx="19">
                  <c:v>959.0</c:v>
                </c:pt>
                <c:pt idx="20">
                  <c:v>908.0</c:v>
                </c:pt>
                <c:pt idx="21">
                  <c:v>894.0</c:v>
                </c:pt>
                <c:pt idx="22">
                  <c:v>855.0</c:v>
                </c:pt>
                <c:pt idx="23">
                  <c:v>821.0</c:v>
                </c:pt>
                <c:pt idx="24">
                  <c:v>812.0</c:v>
                </c:pt>
                <c:pt idx="25">
                  <c:v>811.0</c:v>
                </c:pt>
                <c:pt idx="26">
                  <c:v>853.0</c:v>
                </c:pt>
                <c:pt idx="27">
                  <c:v>849.0</c:v>
                </c:pt>
                <c:pt idx="28">
                  <c:v>778.0</c:v>
                </c:pt>
                <c:pt idx="29">
                  <c:v>814.0</c:v>
                </c:pt>
                <c:pt idx="30">
                  <c:v>795.0</c:v>
                </c:pt>
                <c:pt idx="31">
                  <c:v>822.0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</c:v>
                </c:pt>
                <c:pt idx="4" formatCode="0">
                  <c:v>728.6920567771935</c:v>
                </c:pt>
                <c:pt idx="5" formatCode="0">
                  <c:v>733.1343136047159</c:v>
                </c:pt>
                <c:pt idx="6" formatCode="0">
                  <c:v>739.0051271691785</c:v>
                </c:pt>
                <c:pt idx="7" formatCode="0">
                  <c:v>747.4728491538361</c:v>
                </c:pt>
                <c:pt idx="8" formatCode="0">
                  <c:v>760.4169416604284</c:v>
                </c:pt>
                <c:pt idx="9" formatCode="0">
                  <c:v>780.2727105782594</c:v>
                </c:pt>
                <c:pt idx="10" formatCode="0">
                  <c:v>808.1680112402041</c:v>
                </c:pt>
                <c:pt idx="11" formatCode="0">
                  <c:v>847.875472313758</c:v>
                </c:pt>
                <c:pt idx="12" formatCode="0">
                  <c:v>896.4210560264791</c:v>
                </c:pt>
                <c:pt idx="13" formatCode="0">
                  <c:v>946.2051729899487</c:v>
                </c:pt>
                <c:pt idx="14" formatCode="0">
                  <c:v>995.081716844452</c:v>
                </c:pt>
                <c:pt idx="15" formatCode="0">
                  <c:v>1030.240911519505</c:v>
                </c:pt>
                <c:pt idx="16" formatCode="0">
                  <c:v>1043.340666321265</c:v>
                </c:pt>
                <c:pt idx="17" formatCode="0">
                  <c:v>1032.14592827956</c:v>
                </c:pt>
                <c:pt idx="18" formatCode="0">
                  <c:v>1003.815947382386</c:v>
                </c:pt>
                <c:pt idx="19" formatCode="0">
                  <c:v>962.2579599444229</c:v>
                </c:pt>
                <c:pt idx="20" formatCode="0">
                  <c:v>917.4194177319096</c:v>
                </c:pt>
                <c:pt idx="21" formatCode="0">
                  <c:v>878.3713520522084</c:v>
                </c:pt>
                <c:pt idx="22" formatCode="0">
                  <c:v>848.0238983791507</c:v>
                </c:pt>
                <c:pt idx="23" formatCode="0">
                  <c:v>829.4065828538863</c:v>
                </c:pt>
                <c:pt idx="24" formatCode="0">
                  <c:v>820.2787936892292</c:v>
                </c:pt>
                <c:pt idx="25" formatCode="0">
                  <c:v>816.7002647443846</c:v>
                </c:pt>
                <c:pt idx="26" formatCode="0">
                  <c:v>816.6185690033221</c:v>
                </c:pt>
                <c:pt idx="27" formatCode="0">
                  <c:v>818.8831722087838</c:v>
                </c:pt>
                <c:pt idx="28" formatCode="0">
                  <c:v>821.8282086104202</c:v>
                </c:pt>
                <c:pt idx="29" formatCode="0">
                  <c:v>825.6351045541683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941048"/>
        <c:axId val="2099944216"/>
      </c:scatterChart>
      <c:valAx>
        <c:axId val="209994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944216"/>
        <c:crosses val="autoZero"/>
        <c:crossBetween val="midCat"/>
      </c:valAx>
      <c:valAx>
        <c:axId val="2099944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941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884.0</c:v>
                </c:pt>
                <c:pt idx="1">
                  <c:v>905.0</c:v>
                </c:pt>
                <c:pt idx="2">
                  <c:v>976.0</c:v>
                </c:pt>
                <c:pt idx="3">
                  <c:v>962.0</c:v>
                </c:pt>
                <c:pt idx="4">
                  <c:v>946.0</c:v>
                </c:pt>
                <c:pt idx="5">
                  <c:v>949.0</c:v>
                </c:pt>
                <c:pt idx="6">
                  <c:v>992.0</c:v>
                </c:pt>
                <c:pt idx="7">
                  <c:v>1021.0</c:v>
                </c:pt>
                <c:pt idx="8">
                  <c:v>1047.0</c:v>
                </c:pt>
                <c:pt idx="9">
                  <c:v>1109.0</c:v>
                </c:pt>
                <c:pt idx="10">
                  <c:v>1092.0</c:v>
                </c:pt>
                <c:pt idx="11">
                  <c:v>1131.0</c:v>
                </c:pt>
                <c:pt idx="12">
                  <c:v>1233.0</c:v>
                </c:pt>
                <c:pt idx="13">
                  <c:v>1242.0</c:v>
                </c:pt>
                <c:pt idx="14">
                  <c:v>1313.0</c:v>
                </c:pt>
                <c:pt idx="15">
                  <c:v>1361.0</c:v>
                </c:pt>
                <c:pt idx="16">
                  <c:v>1390.0</c:v>
                </c:pt>
                <c:pt idx="17">
                  <c:v>1339.0</c:v>
                </c:pt>
                <c:pt idx="18">
                  <c:v>1385.0</c:v>
                </c:pt>
                <c:pt idx="19">
                  <c:v>1278.0</c:v>
                </c:pt>
                <c:pt idx="20">
                  <c:v>1256.0</c:v>
                </c:pt>
                <c:pt idx="21">
                  <c:v>1148.0</c:v>
                </c:pt>
                <c:pt idx="22">
                  <c:v>1095.0</c:v>
                </c:pt>
                <c:pt idx="23">
                  <c:v>1155.0</c:v>
                </c:pt>
                <c:pt idx="24">
                  <c:v>1095.0</c:v>
                </c:pt>
                <c:pt idx="25">
                  <c:v>1084.0</c:v>
                </c:pt>
                <c:pt idx="26">
                  <c:v>1116.0</c:v>
                </c:pt>
                <c:pt idx="27">
                  <c:v>1127.0</c:v>
                </c:pt>
                <c:pt idx="28">
                  <c:v>1057.0</c:v>
                </c:pt>
                <c:pt idx="29">
                  <c:v>1072.0</c:v>
                </c:pt>
                <c:pt idx="30">
                  <c:v>1092.0</c:v>
                </c:pt>
                <c:pt idx="31">
                  <c:v>1146.0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960.7564669804397</c:v>
                </c:pt>
                <c:pt idx="4" formatCode="0">
                  <c:v>967.3448220895807</c:v>
                </c:pt>
                <c:pt idx="5" formatCode="0">
                  <c:v>975.1055861114266</c:v>
                </c:pt>
                <c:pt idx="6" formatCode="0">
                  <c:v>986.2509942107341</c:v>
                </c:pt>
                <c:pt idx="7" formatCode="0">
                  <c:v>1002.677962563733</c:v>
                </c:pt>
                <c:pt idx="8" formatCode="0">
                  <c:v>1026.563481663353</c:v>
                </c:pt>
                <c:pt idx="9" formatCode="0">
                  <c:v>1059.902650376472</c:v>
                </c:pt>
                <c:pt idx="10" formatCode="0">
                  <c:v>1101.985690573529</c:v>
                </c:pt>
                <c:pt idx="11" formatCode="0">
                  <c:v>1155.885260337221</c:v>
                </c:pt>
                <c:pt idx="12" formatCode="0">
                  <c:v>1215.722579151</c:v>
                </c:pt>
                <c:pt idx="13" formatCode="0">
                  <c:v>1272.397508628873</c:v>
                </c:pt>
                <c:pt idx="14" formatCode="0">
                  <c:v>1324.548952771748</c:v>
                </c:pt>
                <c:pt idx="15" formatCode="0">
                  <c:v>1360.069619956543</c:v>
                </c:pt>
                <c:pt idx="16" formatCode="0">
                  <c:v>1372.298523626203</c:v>
                </c:pt>
                <c:pt idx="17" formatCode="0">
                  <c:v>1359.957974451165</c:v>
                </c:pt>
                <c:pt idx="18" formatCode="0">
                  <c:v>1330.030267354725</c:v>
                </c:pt>
                <c:pt idx="19" formatCode="0">
                  <c:v>1285.137925738206</c:v>
                </c:pt>
                <c:pt idx="20" formatCode="0">
                  <c:v>1234.215893520776</c:v>
                </c:pt>
                <c:pt idx="21" formatCode="0">
                  <c:v>1186.441686453436</c:v>
                </c:pt>
                <c:pt idx="22" formatCode="0">
                  <c:v>1145.306960774658</c:v>
                </c:pt>
                <c:pt idx="23" formatCode="0">
                  <c:v>1116.293659443472</c:v>
                </c:pt>
                <c:pt idx="24" formatCode="0">
                  <c:v>1099.02441108541</c:v>
                </c:pt>
                <c:pt idx="25" formatCode="0">
                  <c:v>1089.468724598964</c:v>
                </c:pt>
                <c:pt idx="26" formatCode="0">
                  <c:v>1085.236312752316</c:v>
                </c:pt>
                <c:pt idx="27" formatCode="0">
                  <c:v>1085.331529885962</c:v>
                </c:pt>
                <c:pt idx="28" formatCode="0">
                  <c:v>1087.695921729315</c:v>
                </c:pt>
                <c:pt idx="29" formatCode="0">
                  <c:v>1091.762169021373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986808"/>
        <c:axId val="2099989976"/>
      </c:scatterChart>
      <c:valAx>
        <c:axId val="209998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989976"/>
        <c:crosses val="autoZero"/>
        <c:crossBetween val="midCat"/>
      </c:valAx>
      <c:valAx>
        <c:axId val="209998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98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873.0</c:v>
                </c:pt>
                <c:pt idx="1">
                  <c:v>865.0</c:v>
                </c:pt>
                <c:pt idx="2">
                  <c:v>871.0</c:v>
                </c:pt>
                <c:pt idx="3">
                  <c:v>948.0</c:v>
                </c:pt>
                <c:pt idx="4">
                  <c:v>1041.0</c:v>
                </c:pt>
                <c:pt idx="5">
                  <c:v>993.0</c:v>
                </c:pt>
                <c:pt idx="6">
                  <c:v>1063.0</c:v>
                </c:pt>
                <c:pt idx="7">
                  <c:v>1068.0</c:v>
                </c:pt>
                <c:pt idx="8">
                  <c:v>999.0</c:v>
                </c:pt>
                <c:pt idx="9">
                  <c:v>1039.0</c:v>
                </c:pt>
                <c:pt idx="10">
                  <c:v>1058.0</c:v>
                </c:pt>
                <c:pt idx="11">
                  <c:v>1083.0</c:v>
                </c:pt>
                <c:pt idx="12">
                  <c:v>1216.0</c:v>
                </c:pt>
                <c:pt idx="13">
                  <c:v>1194.0</c:v>
                </c:pt>
                <c:pt idx="14">
                  <c:v>1313.0</c:v>
                </c:pt>
                <c:pt idx="15">
                  <c:v>1346.0</c:v>
                </c:pt>
                <c:pt idx="16">
                  <c:v>1433.0</c:v>
                </c:pt>
                <c:pt idx="17">
                  <c:v>1459.0</c:v>
                </c:pt>
                <c:pt idx="18">
                  <c:v>1443.0</c:v>
                </c:pt>
                <c:pt idx="19">
                  <c:v>1318.0</c:v>
                </c:pt>
                <c:pt idx="20">
                  <c:v>1226.0</c:v>
                </c:pt>
                <c:pt idx="21">
                  <c:v>1262.0</c:v>
                </c:pt>
                <c:pt idx="22">
                  <c:v>1194.0</c:v>
                </c:pt>
                <c:pt idx="23">
                  <c:v>1179.0</c:v>
                </c:pt>
                <c:pt idx="24">
                  <c:v>1148.0</c:v>
                </c:pt>
                <c:pt idx="25">
                  <c:v>1101.0</c:v>
                </c:pt>
                <c:pt idx="26">
                  <c:v>1101.0</c:v>
                </c:pt>
                <c:pt idx="27">
                  <c:v>1088.0</c:v>
                </c:pt>
                <c:pt idx="28">
                  <c:v>1144.0</c:v>
                </c:pt>
                <c:pt idx="29">
                  <c:v>1022.0</c:v>
                </c:pt>
                <c:pt idx="30">
                  <c:v>1067.0</c:v>
                </c:pt>
                <c:pt idx="31">
                  <c:v>1149.0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</c:v>
                </c:pt>
                <c:pt idx="4" formatCode="0">
                  <c:v>1006.362444914823</c:v>
                </c:pt>
                <c:pt idx="5" formatCode="0">
                  <c:v>1010.238834405948</c:v>
                </c:pt>
                <c:pt idx="6" formatCode="0">
                  <c:v>1015.025731350767</c:v>
                </c:pt>
                <c:pt idx="7" formatCode="0">
                  <c:v>1021.551595294915</c:v>
                </c:pt>
                <c:pt idx="8" formatCode="0">
                  <c:v>1031.483800855586</c:v>
                </c:pt>
                <c:pt idx="9" formatCode="0">
                  <c:v>1047.536274821864</c:v>
                </c:pt>
                <c:pt idx="10" formatCode="0">
                  <c:v>1072.131812662083</c:v>
                </c:pt>
                <c:pt idx="11" formatCode="0">
                  <c:v>1111.119077335479</c:v>
                </c:pt>
                <c:pt idx="12" formatCode="0">
                  <c:v>1165.01962503308</c:v>
                </c:pt>
                <c:pt idx="13" formatCode="0">
                  <c:v>1228.220514040734</c:v>
                </c:pt>
                <c:pt idx="14" formatCode="0">
                  <c:v>1301.188400756163</c:v>
                </c:pt>
                <c:pt idx="15" formatCode="0">
                  <c:v>1368.044010266904</c:v>
                </c:pt>
                <c:pt idx="16" formatCode="0">
                  <c:v>1413.460033103251</c:v>
                </c:pt>
                <c:pt idx="17" formatCode="0">
                  <c:v>1426.523335608428</c:v>
                </c:pt>
                <c:pt idx="18" formatCode="0">
                  <c:v>1408.022048403903</c:v>
                </c:pt>
                <c:pt idx="19" formatCode="0">
                  <c:v>1361.818735266119</c:v>
                </c:pt>
                <c:pt idx="20" formatCode="0">
                  <c:v>1299.047604782704</c:v>
                </c:pt>
                <c:pt idx="21" formatCode="0">
                  <c:v>1235.13305986968</c:v>
                </c:pt>
                <c:pt idx="22" formatCode="0">
                  <c:v>1178.299623794682</c:v>
                </c:pt>
                <c:pt idx="23" formatCode="0">
                  <c:v>1138.19697145624</c:v>
                </c:pt>
                <c:pt idx="24" formatCode="0">
                  <c:v>1114.736029744418</c:v>
                </c:pt>
                <c:pt idx="25" formatCode="0">
                  <c:v>1101.95929616066</c:v>
                </c:pt>
                <c:pt idx="26" formatCode="0">
                  <c:v>1096.072484388841</c:v>
                </c:pt>
                <c:pt idx="27" formatCode="0">
                  <c:v>1095.24579029991</c:v>
                </c:pt>
                <c:pt idx="28" formatCode="0">
                  <c:v>1096.89567734609</c:v>
                </c:pt>
                <c:pt idx="29" formatCode="0">
                  <c:v>1100.002008865023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032424"/>
        <c:axId val="2100035592"/>
      </c:scatterChart>
      <c:valAx>
        <c:axId val="210003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035592"/>
        <c:crosses val="autoZero"/>
        <c:crossBetween val="midCat"/>
      </c:valAx>
      <c:valAx>
        <c:axId val="2100035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032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457.0</c:v>
                </c:pt>
                <c:pt idx="1">
                  <c:v>517.0</c:v>
                </c:pt>
                <c:pt idx="2">
                  <c:v>524.0</c:v>
                </c:pt>
                <c:pt idx="3">
                  <c:v>610.0</c:v>
                </c:pt>
                <c:pt idx="4">
                  <c:v>596.0</c:v>
                </c:pt>
                <c:pt idx="5">
                  <c:v>597.0</c:v>
                </c:pt>
                <c:pt idx="6">
                  <c:v>603.0</c:v>
                </c:pt>
                <c:pt idx="7">
                  <c:v>603.0</c:v>
                </c:pt>
                <c:pt idx="8">
                  <c:v>635.0</c:v>
                </c:pt>
                <c:pt idx="9">
                  <c:v>611.0</c:v>
                </c:pt>
                <c:pt idx="10">
                  <c:v>651.0</c:v>
                </c:pt>
                <c:pt idx="11">
                  <c:v>685.0</c:v>
                </c:pt>
                <c:pt idx="12">
                  <c:v>675.0</c:v>
                </c:pt>
                <c:pt idx="13">
                  <c:v>763.0</c:v>
                </c:pt>
                <c:pt idx="14">
                  <c:v>850.0</c:v>
                </c:pt>
                <c:pt idx="15">
                  <c:v>831.0</c:v>
                </c:pt>
                <c:pt idx="16">
                  <c:v>870.0</c:v>
                </c:pt>
                <c:pt idx="17">
                  <c:v>850.0</c:v>
                </c:pt>
                <c:pt idx="18">
                  <c:v>860.0</c:v>
                </c:pt>
                <c:pt idx="19">
                  <c:v>817.0</c:v>
                </c:pt>
                <c:pt idx="20">
                  <c:v>754.0</c:v>
                </c:pt>
                <c:pt idx="21">
                  <c:v>777.0</c:v>
                </c:pt>
                <c:pt idx="22">
                  <c:v>775.0</c:v>
                </c:pt>
                <c:pt idx="23">
                  <c:v>698.0</c:v>
                </c:pt>
                <c:pt idx="24">
                  <c:v>706.0</c:v>
                </c:pt>
                <c:pt idx="25">
                  <c:v>703.0</c:v>
                </c:pt>
                <c:pt idx="26">
                  <c:v>688.0</c:v>
                </c:pt>
                <c:pt idx="27">
                  <c:v>678.0</c:v>
                </c:pt>
                <c:pt idx="28">
                  <c:v>621.0</c:v>
                </c:pt>
                <c:pt idx="29">
                  <c:v>670.0</c:v>
                </c:pt>
                <c:pt idx="30">
                  <c:v>671.0</c:v>
                </c:pt>
                <c:pt idx="31">
                  <c:v>671.0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</c:v>
                </c:pt>
                <c:pt idx="3" formatCode="0">
                  <c:v>577.8542240656633</c:v>
                </c:pt>
                <c:pt idx="4" formatCode="0">
                  <c:v>581.9871463877307</c:v>
                </c:pt>
                <c:pt idx="5" formatCode="0">
                  <c:v>586.5853818568142</c:v>
                </c:pt>
                <c:pt idx="6" formatCode="0">
                  <c:v>592.8161825029288</c:v>
                </c:pt>
                <c:pt idx="7" formatCode="0">
                  <c:v>601.6054759614205</c:v>
                </c:pt>
                <c:pt idx="8" formatCode="0">
                  <c:v>614.1552913898277</c:v>
                </c:pt>
                <c:pt idx="9" formatCode="0">
                  <c:v>631.7989557222123</c:v>
                </c:pt>
                <c:pt idx="10" formatCode="0">
                  <c:v>654.6869222713554</c:v>
                </c:pt>
                <c:pt idx="11" formatCode="0">
                  <c:v>685.3578758890054</c:v>
                </c:pt>
                <c:pt idx="12" formatCode="0">
                  <c:v>721.6740969972834</c:v>
                </c:pt>
                <c:pt idx="13" formatCode="0">
                  <c:v>759.1324118921043</c:v>
                </c:pt>
                <c:pt idx="14" formatCode="0">
                  <c:v>798.1304509428965</c:v>
                </c:pt>
                <c:pt idx="15" formatCode="0">
                  <c:v>831.194406910519</c:v>
                </c:pt>
                <c:pt idx="16" formatCode="0">
                  <c:v>852.7499159335116</c:v>
                </c:pt>
                <c:pt idx="17" formatCode="0">
                  <c:v>859.3558237796878</c:v>
                </c:pt>
                <c:pt idx="18" formatCode="0">
                  <c:v>851.8508868518728</c:v>
                </c:pt>
                <c:pt idx="19" formatCode="0">
                  <c:v>831.5160313946732</c:v>
                </c:pt>
                <c:pt idx="20" formatCode="0">
                  <c:v>802.0329154698342</c:v>
                </c:pt>
                <c:pt idx="21" formatCode="0">
                  <c:v>769.3508222576658</c:v>
                </c:pt>
                <c:pt idx="22" formatCode="0">
                  <c:v>736.8299982378537</c:v>
                </c:pt>
                <c:pt idx="23" formatCode="0">
                  <c:v>710.3443071871711</c:v>
                </c:pt>
                <c:pt idx="24" formatCode="0">
                  <c:v>691.9685002921341</c:v>
                </c:pt>
                <c:pt idx="25" formatCode="0">
                  <c:v>679.6431136426896</c:v>
                </c:pt>
                <c:pt idx="26" formatCode="0">
                  <c:v>671.7949768884277</c:v>
                </c:pt>
                <c:pt idx="27" formatCode="0">
                  <c:v>668.2656776013805</c:v>
                </c:pt>
                <c:pt idx="28" formatCode="0">
                  <c:v>667.9004257239141</c:v>
                </c:pt>
                <c:pt idx="29" formatCode="0">
                  <c:v>669.3834573791505</c:v>
                </c:pt>
                <c:pt idx="30" formatCode="0">
                  <c:v>671.8349043891158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887928"/>
        <c:axId val="2095891096"/>
      </c:scatterChart>
      <c:valAx>
        <c:axId val="2095887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891096"/>
        <c:crosses val="autoZero"/>
        <c:crossBetween val="midCat"/>
      </c:valAx>
      <c:valAx>
        <c:axId val="2095891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887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826.0</c:v>
                </c:pt>
                <c:pt idx="1">
                  <c:v>896.0</c:v>
                </c:pt>
                <c:pt idx="2">
                  <c:v>871.0</c:v>
                </c:pt>
                <c:pt idx="3">
                  <c:v>1014.0</c:v>
                </c:pt>
                <c:pt idx="4">
                  <c:v>993.0</c:v>
                </c:pt>
                <c:pt idx="5">
                  <c:v>1080.0</c:v>
                </c:pt>
                <c:pt idx="6">
                  <c:v>1015.0</c:v>
                </c:pt>
                <c:pt idx="7">
                  <c:v>1072.0</c:v>
                </c:pt>
                <c:pt idx="8">
                  <c:v>990.0</c:v>
                </c:pt>
                <c:pt idx="9">
                  <c:v>1034.0</c:v>
                </c:pt>
                <c:pt idx="10">
                  <c:v>1073.0</c:v>
                </c:pt>
                <c:pt idx="11">
                  <c:v>1122.0</c:v>
                </c:pt>
                <c:pt idx="12">
                  <c:v>1115.0</c:v>
                </c:pt>
                <c:pt idx="13">
                  <c:v>1229.0</c:v>
                </c:pt>
                <c:pt idx="14">
                  <c:v>1250.0</c:v>
                </c:pt>
                <c:pt idx="15">
                  <c:v>1335.0</c:v>
                </c:pt>
                <c:pt idx="16">
                  <c:v>1445.0</c:v>
                </c:pt>
                <c:pt idx="17">
                  <c:v>1420.0</c:v>
                </c:pt>
                <c:pt idx="18">
                  <c:v>1379.0</c:v>
                </c:pt>
                <c:pt idx="19">
                  <c:v>1367.0</c:v>
                </c:pt>
                <c:pt idx="20">
                  <c:v>1269.0</c:v>
                </c:pt>
                <c:pt idx="21">
                  <c:v>1265.0</c:v>
                </c:pt>
                <c:pt idx="22">
                  <c:v>1154.0</c:v>
                </c:pt>
                <c:pt idx="23">
                  <c:v>1155.0</c:v>
                </c:pt>
                <c:pt idx="24">
                  <c:v>1123.0</c:v>
                </c:pt>
                <c:pt idx="25">
                  <c:v>1120.0</c:v>
                </c:pt>
                <c:pt idx="26">
                  <c:v>1106.0</c:v>
                </c:pt>
                <c:pt idx="27">
                  <c:v>1069.0</c:v>
                </c:pt>
                <c:pt idx="28">
                  <c:v>1069.0</c:v>
                </c:pt>
                <c:pt idx="29">
                  <c:v>1056.0</c:v>
                </c:pt>
                <c:pt idx="30">
                  <c:v>1049.0</c:v>
                </c:pt>
                <c:pt idx="31">
                  <c:v>1112.0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</c:v>
                </c:pt>
                <c:pt idx="4" formatCode="0">
                  <c:v>1020.727401744969</c:v>
                </c:pt>
                <c:pt idx="5" formatCode="0">
                  <c:v>1023.265700036254</c:v>
                </c:pt>
                <c:pt idx="6" formatCode="0">
                  <c:v>1026.416914546477</c:v>
                </c:pt>
                <c:pt idx="7" formatCode="0">
                  <c:v>1030.810170376873</c:v>
                </c:pt>
                <c:pt idx="8" formatCode="0">
                  <c:v>1037.790821617311</c:v>
                </c:pt>
                <c:pt idx="9" formatCode="0">
                  <c:v>1049.695847995222</c:v>
                </c:pt>
                <c:pt idx="10" formatCode="0">
                  <c:v>1068.937301830552</c:v>
                </c:pt>
                <c:pt idx="11" formatCode="0">
                  <c:v>1101.051309101824</c:v>
                </c:pt>
                <c:pt idx="12" formatCode="0">
                  <c:v>1147.731368333506</c:v>
                </c:pt>
                <c:pt idx="13" formatCode="0">
                  <c:v>1205.156493900419</c:v>
                </c:pt>
                <c:pt idx="14" formatCode="0">
                  <c:v>1274.902808236304</c:v>
                </c:pt>
                <c:pt idx="15" formatCode="0">
                  <c:v>1342.871263798466</c:v>
                </c:pt>
                <c:pt idx="16" formatCode="0">
                  <c:v>1393.707861678607</c:v>
                </c:pt>
                <c:pt idx="17" formatCode="0">
                  <c:v>1414.717294420798</c:v>
                </c:pt>
                <c:pt idx="18" formatCode="0">
                  <c:v>1403.571512590831</c:v>
                </c:pt>
                <c:pt idx="19" formatCode="0">
                  <c:v>1363.089148767787</c:v>
                </c:pt>
                <c:pt idx="20" formatCode="0">
                  <c:v>1302.716263454232</c:v>
                </c:pt>
                <c:pt idx="21" formatCode="0">
                  <c:v>1237.936461783412</c:v>
                </c:pt>
                <c:pt idx="22" formatCode="0">
                  <c:v>1177.965632774476</c:v>
                </c:pt>
                <c:pt idx="23" formatCode="0">
                  <c:v>1134.017454301518</c:v>
                </c:pt>
                <c:pt idx="24" formatCode="0">
                  <c:v>1107.201268664258</c:v>
                </c:pt>
                <c:pt idx="25" formatCode="0">
                  <c:v>1091.66990581945</c:v>
                </c:pt>
                <c:pt idx="26" formatCode="0">
                  <c:v>1083.425530863637</c:v>
                </c:pt>
                <c:pt idx="27" formatCode="0">
                  <c:v>1080.654083019851</c:v>
                </c:pt>
                <c:pt idx="28" formatCode="0">
                  <c:v>1080.877405247734</c:v>
                </c:pt>
                <c:pt idx="29" formatCode="0">
                  <c:v>1082.524848425292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078744"/>
        <c:axId val="2100081912"/>
      </c:scatterChart>
      <c:valAx>
        <c:axId val="210007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081912"/>
        <c:crosses val="autoZero"/>
        <c:crossBetween val="midCat"/>
      </c:valAx>
      <c:valAx>
        <c:axId val="2100081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078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670.0</c:v>
                </c:pt>
                <c:pt idx="1">
                  <c:v>714.0</c:v>
                </c:pt>
                <c:pt idx="2">
                  <c:v>686.0</c:v>
                </c:pt>
                <c:pt idx="3">
                  <c:v>672.0</c:v>
                </c:pt>
                <c:pt idx="4">
                  <c:v>738.0</c:v>
                </c:pt>
                <c:pt idx="5">
                  <c:v>761.0</c:v>
                </c:pt>
                <c:pt idx="6">
                  <c:v>765.0</c:v>
                </c:pt>
                <c:pt idx="7">
                  <c:v>796.0</c:v>
                </c:pt>
                <c:pt idx="8">
                  <c:v>770.0</c:v>
                </c:pt>
                <c:pt idx="9">
                  <c:v>869.0</c:v>
                </c:pt>
                <c:pt idx="10">
                  <c:v>828.0</c:v>
                </c:pt>
                <c:pt idx="11">
                  <c:v>857.0</c:v>
                </c:pt>
                <c:pt idx="12">
                  <c:v>919.0</c:v>
                </c:pt>
                <c:pt idx="13">
                  <c:v>974.0</c:v>
                </c:pt>
                <c:pt idx="14">
                  <c:v>970.0</c:v>
                </c:pt>
                <c:pt idx="15">
                  <c:v>1017.0</c:v>
                </c:pt>
                <c:pt idx="16">
                  <c:v>1107.0</c:v>
                </c:pt>
                <c:pt idx="17">
                  <c:v>1085.0</c:v>
                </c:pt>
                <c:pt idx="18">
                  <c:v>1079.0</c:v>
                </c:pt>
                <c:pt idx="19">
                  <c:v>1028.0</c:v>
                </c:pt>
                <c:pt idx="20">
                  <c:v>996.0</c:v>
                </c:pt>
                <c:pt idx="21">
                  <c:v>917.0</c:v>
                </c:pt>
                <c:pt idx="22">
                  <c:v>928.0</c:v>
                </c:pt>
                <c:pt idx="23">
                  <c:v>858.0</c:v>
                </c:pt>
                <c:pt idx="24">
                  <c:v>869.0</c:v>
                </c:pt>
                <c:pt idx="25">
                  <c:v>799.0</c:v>
                </c:pt>
                <c:pt idx="26">
                  <c:v>845.0</c:v>
                </c:pt>
                <c:pt idx="27">
                  <c:v>798.0</c:v>
                </c:pt>
                <c:pt idx="28">
                  <c:v>833.0</c:v>
                </c:pt>
                <c:pt idx="29">
                  <c:v>800.0</c:v>
                </c:pt>
                <c:pt idx="30">
                  <c:v>820.0</c:v>
                </c:pt>
                <c:pt idx="31">
                  <c:v>774.0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</c:v>
                </c:pt>
                <c:pt idx="4" formatCode="0">
                  <c:v>735.733906018503</c:v>
                </c:pt>
                <c:pt idx="5" formatCode="0">
                  <c:v>741.4616672313659</c:v>
                </c:pt>
                <c:pt idx="6" formatCode="0">
                  <c:v>749.9459523684732</c:v>
                </c:pt>
                <c:pt idx="7" formatCode="0">
                  <c:v>762.5410118462389</c:v>
                </c:pt>
                <c:pt idx="8" formatCode="0">
                  <c:v>780.6843397687282</c:v>
                </c:pt>
                <c:pt idx="9" formatCode="0">
                  <c:v>805.6561170205721</c:v>
                </c:pt>
                <c:pt idx="10" formatCode="0">
                  <c:v>836.8813372105332</c:v>
                </c:pt>
                <c:pt idx="11" formatCode="0">
                  <c:v>876.9087238724417</c:v>
                </c:pt>
                <c:pt idx="12" formatCode="0">
                  <c:v>922.0915060951556</c:v>
                </c:pt>
                <c:pt idx="13" formatCode="0">
                  <c:v>966.5422702328294</c:v>
                </c:pt>
                <c:pt idx="14" formatCode="0">
                  <c:v>1010.572357459185</c:v>
                </c:pt>
                <c:pt idx="15" formatCode="0">
                  <c:v>1045.670330837364</c:v>
                </c:pt>
                <c:pt idx="16" formatCode="0">
                  <c:v>1066.193306553192</c:v>
                </c:pt>
                <c:pt idx="17" formatCode="0">
                  <c:v>1069.155529388253</c:v>
                </c:pt>
                <c:pt idx="18" formatCode="0">
                  <c:v>1056.506587839026</c:v>
                </c:pt>
                <c:pt idx="19" formatCode="0">
                  <c:v>1029.364578972179</c:v>
                </c:pt>
                <c:pt idx="20" formatCode="0">
                  <c:v>992.0709178982505</c:v>
                </c:pt>
                <c:pt idx="21" formatCode="0">
                  <c:v>951.2222537600269</c:v>
                </c:pt>
                <c:pt idx="22" formatCode="0">
                  <c:v>910.1857326481994</c:v>
                </c:pt>
                <c:pt idx="23" formatCode="0">
                  <c:v>875.85205112965</c:v>
                </c:pt>
                <c:pt idx="24" formatCode="0">
                  <c:v>850.978551321146</c:v>
                </c:pt>
                <c:pt idx="25" formatCode="0">
                  <c:v>833.1951706233057</c:v>
                </c:pt>
                <c:pt idx="26" formatCode="0">
                  <c:v>820.5671873451948</c:v>
                </c:pt>
                <c:pt idx="27" formatCode="0">
                  <c:v>813.260263165581</c:v>
                </c:pt>
                <c:pt idx="28" formatCode="0">
                  <c:v>810.5024171413694</c:v>
                </c:pt>
                <c:pt idx="29" formatCode="0">
                  <c:v>810.0714627676244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124504"/>
        <c:axId val="2100127672"/>
      </c:scatterChart>
      <c:valAx>
        <c:axId val="2100124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127672"/>
        <c:crosses val="autoZero"/>
        <c:crossBetween val="midCat"/>
      </c:valAx>
      <c:valAx>
        <c:axId val="2100127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124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2.0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0.0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1.0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169768"/>
        <c:axId val="2100172872"/>
      </c:scatterChart>
      <c:valAx>
        <c:axId val="210016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172872"/>
        <c:crosses val="autoZero"/>
        <c:crossBetween val="midCat"/>
      </c:valAx>
      <c:valAx>
        <c:axId val="2100172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169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782.0</c:v>
                </c:pt>
                <c:pt idx="1">
                  <c:v>905.0</c:v>
                </c:pt>
                <c:pt idx="2">
                  <c:v>900.0</c:v>
                </c:pt>
                <c:pt idx="3">
                  <c:v>900.0</c:v>
                </c:pt>
                <c:pt idx="4">
                  <c:v>977.0</c:v>
                </c:pt>
                <c:pt idx="5">
                  <c:v>906.0</c:v>
                </c:pt>
                <c:pt idx="6">
                  <c:v>994.0</c:v>
                </c:pt>
                <c:pt idx="7">
                  <c:v>1039.0</c:v>
                </c:pt>
                <c:pt idx="8">
                  <c:v>995.0</c:v>
                </c:pt>
                <c:pt idx="9">
                  <c:v>1068.0</c:v>
                </c:pt>
                <c:pt idx="10">
                  <c:v>1145.0</c:v>
                </c:pt>
                <c:pt idx="11">
                  <c:v>1081.0</c:v>
                </c:pt>
                <c:pt idx="12">
                  <c:v>1202.0</c:v>
                </c:pt>
                <c:pt idx="13">
                  <c:v>1205.0</c:v>
                </c:pt>
                <c:pt idx="14">
                  <c:v>1219.0</c:v>
                </c:pt>
                <c:pt idx="15">
                  <c:v>1248.0</c:v>
                </c:pt>
                <c:pt idx="16">
                  <c:v>1299.0</c:v>
                </c:pt>
                <c:pt idx="17">
                  <c:v>1224.0</c:v>
                </c:pt>
                <c:pt idx="18">
                  <c:v>1315.0</c:v>
                </c:pt>
                <c:pt idx="19">
                  <c:v>1215.0</c:v>
                </c:pt>
                <c:pt idx="20">
                  <c:v>1220.0</c:v>
                </c:pt>
                <c:pt idx="21">
                  <c:v>1195.0</c:v>
                </c:pt>
                <c:pt idx="22">
                  <c:v>1194.0</c:v>
                </c:pt>
                <c:pt idx="23">
                  <c:v>1120.0</c:v>
                </c:pt>
                <c:pt idx="24">
                  <c:v>1134.0</c:v>
                </c:pt>
                <c:pt idx="25">
                  <c:v>1074.0</c:v>
                </c:pt>
                <c:pt idx="26">
                  <c:v>1217.0</c:v>
                </c:pt>
                <c:pt idx="27">
                  <c:v>1075.0</c:v>
                </c:pt>
                <c:pt idx="28">
                  <c:v>1089.0</c:v>
                </c:pt>
                <c:pt idx="29">
                  <c:v>1087.0</c:v>
                </c:pt>
                <c:pt idx="30">
                  <c:v>1090.0</c:v>
                </c:pt>
                <c:pt idx="31">
                  <c:v>1081.0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</c:v>
                </c:pt>
                <c:pt idx="6" formatCode="0">
                  <c:v>965.4780549548448</c:v>
                </c:pt>
                <c:pt idx="7" formatCode="0">
                  <c:v>995.5218471217685</c:v>
                </c:pt>
                <c:pt idx="8" formatCode="0">
                  <c:v>1029.43689084466</c:v>
                </c:pt>
                <c:pt idx="9" formatCode="0">
                  <c:v>1066.118859397671</c:v>
                </c:pt>
                <c:pt idx="10" formatCode="0">
                  <c:v>1102.867784763775</c:v>
                </c:pt>
                <c:pt idx="11" formatCode="0">
                  <c:v>1141.31843630403</c:v>
                </c:pt>
                <c:pt idx="12" formatCode="0">
                  <c:v>1177.415555387013</c:v>
                </c:pt>
                <c:pt idx="13" formatCode="0">
                  <c:v>1207.775761844351</c:v>
                </c:pt>
                <c:pt idx="14" formatCode="0">
                  <c:v>1234.016959048438</c:v>
                </c:pt>
                <c:pt idx="15" formatCode="0">
                  <c:v>1252.47108308777</c:v>
                </c:pt>
                <c:pt idx="16" formatCode="0">
                  <c:v>1261.863694850356</c:v>
                </c:pt>
                <c:pt idx="17" formatCode="0">
                  <c:v>1262.076268625479</c:v>
                </c:pt>
                <c:pt idx="18" formatCode="0">
                  <c:v>1254.846661993627</c:v>
                </c:pt>
                <c:pt idx="19" formatCode="0">
                  <c:v>1240.58892453248</c:v>
                </c:pt>
                <c:pt idx="20" formatCode="0">
                  <c:v>1221.015017733003</c:v>
                </c:pt>
                <c:pt idx="21" formatCode="0">
                  <c:v>1198.735023447763</c:v>
                </c:pt>
                <c:pt idx="22" formatCode="0">
                  <c:v>1174.737848783892</c:v>
                </c:pt>
                <c:pt idx="23" formatCode="0">
                  <c:v>1152.609602561603</c:v>
                </c:pt>
                <c:pt idx="24" formatCode="0">
                  <c:v>1134.614250932363</c:v>
                </c:pt>
                <c:pt idx="25" formatCode="0">
                  <c:v>1119.970113849666</c:v>
                </c:pt>
                <c:pt idx="26" formatCode="0">
                  <c:v>1107.854021436233</c:v>
                </c:pt>
                <c:pt idx="27" formatCode="0">
                  <c:v>1099.374886650187</c:v>
                </c:pt>
                <c:pt idx="28" formatCode="0">
                  <c:v>1095.286070137264</c:v>
                </c:pt>
                <c:pt idx="29" formatCode="0">
                  <c:v>1093.897749123783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216440"/>
        <c:axId val="2100219608"/>
      </c:scatterChart>
      <c:valAx>
        <c:axId val="210021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219608"/>
        <c:crosses val="autoZero"/>
        <c:crossBetween val="midCat"/>
      </c:valAx>
      <c:valAx>
        <c:axId val="2100219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216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775.0</c:v>
                </c:pt>
                <c:pt idx="1">
                  <c:v>923.0</c:v>
                </c:pt>
                <c:pt idx="2">
                  <c:v>936.0</c:v>
                </c:pt>
                <c:pt idx="3">
                  <c:v>927.0</c:v>
                </c:pt>
                <c:pt idx="4">
                  <c:v>935.0</c:v>
                </c:pt>
                <c:pt idx="5">
                  <c:v>929.0</c:v>
                </c:pt>
                <c:pt idx="6">
                  <c:v>961.0</c:v>
                </c:pt>
                <c:pt idx="7">
                  <c:v>978.0</c:v>
                </c:pt>
                <c:pt idx="8">
                  <c:v>972.0</c:v>
                </c:pt>
                <c:pt idx="9">
                  <c:v>1105.0</c:v>
                </c:pt>
                <c:pt idx="10">
                  <c:v>1065.0</c:v>
                </c:pt>
                <c:pt idx="11">
                  <c:v>1073.0</c:v>
                </c:pt>
                <c:pt idx="12">
                  <c:v>1185.0</c:v>
                </c:pt>
                <c:pt idx="13">
                  <c:v>1250.0</c:v>
                </c:pt>
                <c:pt idx="14">
                  <c:v>1282.0</c:v>
                </c:pt>
                <c:pt idx="15">
                  <c:v>1260.0</c:v>
                </c:pt>
                <c:pt idx="16">
                  <c:v>1247.0</c:v>
                </c:pt>
                <c:pt idx="17">
                  <c:v>1263.0</c:v>
                </c:pt>
                <c:pt idx="18">
                  <c:v>1252.0</c:v>
                </c:pt>
                <c:pt idx="19">
                  <c:v>1214.0</c:v>
                </c:pt>
                <c:pt idx="20">
                  <c:v>1189.0</c:v>
                </c:pt>
                <c:pt idx="21">
                  <c:v>1098.0</c:v>
                </c:pt>
                <c:pt idx="22">
                  <c:v>1127.0</c:v>
                </c:pt>
                <c:pt idx="23">
                  <c:v>1102.0</c:v>
                </c:pt>
                <c:pt idx="24">
                  <c:v>1046.0</c:v>
                </c:pt>
                <c:pt idx="25">
                  <c:v>1124.0</c:v>
                </c:pt>
                <c:pt idx="26">
                  <c:v>1126.0</c:v>
                </c:pt>
                <c:pt idx="27">
                  <c:v>1174.0</c:v>
                </c:pt>
                <c:pt idx="28">
                  <c:v>1082.0</c:v>
                </c:pt>
                <c:pt idx="29">
                  <c:v>1100.0</c:v>
                </c:pt>
                <c:pt idx="30">
                  <c:v>1096.0</c:v>
                </c:pt>
                <c:pt idx="31">
                  <c:v>1139.0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</c:v>
                </c:pt>
                <c:pt idx="4" formatCode="0">
                  <c:v>932.4667085095832</c:v>
                </c:pt>
                <c:pt idx="5" formatCode="0">
                  <c:v>942.7658634083301</c:v>
                </c:pt>
                <c:pt idx="6" formatCode="0">
                  <c:v>956.57381943131</c:v>
                </c:pt>
                <c:pt idx="7" formatCode="0">
                  <c:v>975.5137745080768</c:v>
                </c:pt>
                <c:pt idx="8" formatCode="0">
                  <c:v>1001.295200975324</c:v>
                </c:pt>
                <c:pt idx="9" formatCode="0">
                  <c:v>1035.21941455175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1176.084667494337</c:v>
                </c:pt>
                <c:pt idx="13" formatCode="0">
                  <c:v>1221.089360469228</c:v>
                </c:pt>
                <c:pt idx="14" formatCode="0">
                  <c:v>1258.369843080529</c:v>
                </c:pt>
                <c:pt idx="15" formatCode="0">
                  <c:v>1278.922924619801</c:v>
                </c:pt>
                <c:pt idx="16" formatCode="0">
                  <c:v>1279.59235126075</c:v>
                </c:pt>
                <c:pt idx="17" formatCode="0">
                  <c:v>1262.192542701632</c:v>
                </c:pt>
                <c:pt idx="18" formatCode="0">
                  <c:v>1234.719753913118</c:v>
                </c:pt>
                <c:pt idx="19" formatCode="0">
                  <c:v>1199.810960887312</c:v>
                </c:pt>
                <c:pt idx="20" formatCode="0">
                  <c:v>1165.01055172243</c:v>
                </c:pt>
                <c:pt idx="21" formatCode="0">
                  <c:v>1136.270411488686</c:v>
                </c:pt>
                <c:pt idx="22" formatCode="0">
                  <c:v>1115.071000676965</c:v>
                </c:pt>
                <c:pt idx="23" formatCode="0">
                  <c:v>1103.227489903532</c:v>
                </c:pt>
                <c:pt idx="24" formatCode="0">
                  <c:v>1098.812009578378</c:v>
                </c:pt>
                <c:pt idx="25" formatCode="0">
                  <c:v>1098.988244661784</c:v>
                </c:pt>
                <c:pt idx="26" formatCode="0">
                  <c:v>1102.556170800112</c:v>
                </c:pt>
                <c:pt idx="27" formatCode="0">
                  <c:v>1108.56965378079</c:v>
                </c:pt>
                <c:pt idx="28" formatCode="0">
                  <c:v>1114.85320543681</c:v>
                </c:pt>
                <c:pt idx="29" formatCode="0">
                  <c:v>1122.534722296087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262232"/>
        <c:axId val="2100265400"/>
      </c:scatterChart>
      <c:valAx>
        <c:axId val="210026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265400"/>
        <c:crosses val="autoZero"/>
        <c:crossBetween val="midCat"/>
      </c:valAx>
      <c:valAx>
        <c:axId val="2100265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262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789.0</c:v>
                </c:pt>
                <c:pt idx="1">
                  <c:v>823.0</c:v>
                </c:pt>
                <c:pt idx="2">
                  <c:v>890.0</c:v>
                </c:pt>
                <c:pt idx="3">
                  <c:v>897.0</c:v>
                </c:pt>
                <c:pt idx="4">
                  <c:v>946.0</c:v>
                </c:pt>
                <c:pt idx="5">
                  <c:v>1010.0</c:v>
                </c:pt>
                <c:pt idx="6">
                  <c:v>1015.0</c:v>
                </c:pt>
                <c:pt idx="7">
                  <c:v>1060.0</c:v>
                </c:pt>
                <c:pt idx="8">
                  <c:v>1007.0</c:v>
                </c:pt>
                <c:pt idx="9">
                  <c:v>1096.0</c:v>
                </c:pt>
                <c:pt idx="10">
                  <c:v>1091.0</c:v>
                </c:pt>
                <c:pt idx="11">
                  <c:v>1130.0</c:v>
                </c:pt>
                <c:pt idx="12">
                  <c:v>1243.0</c:v>
                </c:pt>
                <c:pt idx="13">
                  <c:v>1183.0</c:v>
                </c:pt>
                <c:pt idx="14">
                  <c:v>1241.0</c:v>
                </c:pt>
                <c:pt idx="15">
                  <c:v>1273.0</c:v>
                </c:pt>
                <c:pt idx="16">
                  <c:v>1344.0</c:v>
                </c:pt>
                <c:pt idx="17">
                  <c:v>1232.0</c:v>
                </c:pt>
                <c:pt idx="18">
                  <c:v>1301.0</c:v>
                </c:pt>
                <c:pt idx="19">
                  <c:v>1218.0</c:v>
                </c:pt>
                <c:pt idx="20">
                  <c:v>1214.0</c:v>
                </c:pt>
                <c:pt idx="21">
                  <c:v>1133.0</c:v>
                </c:pt>
                <c:pt idx="22">
                  <c:v>1125.0</c:v>
                </c:pt>
                <c:pt idx="23">
                  <c:v>1120.0</c:v>
                </c:pt>
                <c:pt idx="24">
                  <c:v>1093.0</c:v>
                </c:pt>
                <c:pt idx="25">
                  <c:v>1084.0</c:v>
                </c:pt>
                <c:pt idx="26">
                  <c:v>1105.0</c:v>
                </c:pt>
                <c:pt idx="27">
                  <c:v>1116.0</c:v>
                </c:pt>
                <c:pt idx="28">
                  <c:v>1062.0</c:v>
                </c:pt>
                <c:pt idx="29">
                  <c:v>1004.0</c:v>
                </c:pt>
                <c:pt idx="30">
                  <c:v>1115.0</c:v>
                </c:pt>
                <c:pt idx="31">
                  <c:v>993.0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</c:v>
                </c:pt>
                <c:pt idx="4" formatCode="0">
                  <c:v>954.2871259350286</c:v>
                </c:pt>
                <c:pt idx="5" formatCode="0">
                  <c:v>969.1157427130667</c:v>
                </c:pt>
                <c:pt idx="6" formatCode="0">
                  <c:v>988.9992326398931</c:v>
                </c:pt>
                <c:pt idx="7" formatCode="0">
                  <c:v>1014.386912032861</c:v>
                </c:pt>
                <c:pt idx="8" formatCode="0">
                  <c:v>1045.010400389718</c:v>
                </c:pt>
                <c:pt idx="9" formatCode="0">
                  <c:v>1080.071483597151</c:v>
                </c:pt>
                <c:pt idx="10" formatCode="0">
                  <c:v>1116.81519512829</c:v>
                </c:pt>
                <c:pt idx="11" formatCode="0">
                  <c:v>1156.552516462107</c:v>
                </c:pt>
                <c:pt idx="12" formatCode="0">
                  <c:v>1194.569240391991</c:v>
                </c:pt>
                <c:pt idx="13" formatCode="0">
                  <c:v>1226.52564393584</c:v>
                </c:pt>
                <c:pt idx="14" formatCode="0">
                  <c:v>1253.303796185399</c:v>
                </c:pt>
                <c:pt idx="15" formatCode="0">
                  <c:v>1270.281943779079</c:v>
                </c:pt>
                <c:pt idx="16" formatCode="0">
                  <c:v>1275.73210292908</c:v>
                </c:pt>
                <c:pt idx="17" formatCode="0">
                  <c:v>1269.674516262742</c:v>
                </c:pt>
                <c:pt idx="18" formatCode="0">
                  <c:v>1255.066170188364</c:v>
                </c:pt>
                <c:pt idx="19" formatCode="0">
                  <c:v>1232.079765894798</c:v>
                </c:pt>
                <c:pt idx="20" formatCode="0">
                  <c:v>1203.720047179673</c:v>
                </c:pt>
                <c:pt idx="21" formatCode="0">
                  <c:v>1173.769786941108</c:v>
                </c:pt>
                <c:pt idx="22" formatCode="0">
                  <c:v>1143.584063677371</c:v>
                </c:pt>
                <c:pt idx="23" formatCode="0">
                  <c:v>1117.505240290348</c:v>
                </c:pt>
                <c:pt idx="24" formatCode="0">
                  <c:v>1097.598511178143</c:v>
                </c:pt>
                <c:pt idx="25" formatCode="0">
                  <c:v>1082.383344157504</c:v>
                </c:pt>
                <c:pt idx="26" formatCode="0">
                  <c:v>1070.622624625258</c:v>
                </c:pt>
                <c:pt idx="27" formatCode="0">
                  <c:v>1063.017491969502</c:v>
                </c:pt>
                <c:pt idx="28" formatCode="0">
                  <c:v>1059.679117182115</c:v>
                </c:pt>
                <c:pt idx="29" formatCode="0">
                  <c:v>1058.768831615281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81656"/>
        <c:axId val="2099478488"/>
      </c:scatterChart>
      <c:valAx>
        <c:axId val="209948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478488"/>
        <c:crosses val="autoZero"/>
        <c:crossBetween val="midCat"/>
      </c:valAx>
      <c:valAx>
        <c:axId val="209947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481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812.0</c:v>
                </c:pt>
                <c:pt idx="1">
                  <c:v>887.0</c:v>
                </c:pt>
                <c:pt idx="2">
                  <c:v>884.0</c:v>
                </c:pt>
                <c:pt idx="3">
                  <c:v>863.0</c:v>
                </c:pt>
                <c:pt idx="4">
                  <c:v>986.0</c:v>
                </c:pt>
                <c:pt idx="5">
                  <c:v>990.0</c:v>
                </c:pt>
                <c:pt idx="6">
                  <c:v>985.0</c:v>
                </c:pt>
                <c:pt idx="7">
                  <c:v>1038.0</c:v>
                </c:pt>
                <c:pt idx="8">
                  <c:v>1045.0</c:v>
                </c:pt>
                <c:pt idx="9">
                  <c:v>1107.0</c:v>
                </c:pt>
                <c:pt idx="10">
                  <c:v>1047.0</c:v>
                </c:pt>
                <c:pt idx="11">
                  <c:v>1132.0</c:v>
                </c:pt>
                <c:pt idx="12">
                  <c:v>1162.0</c:v>
                </c:pt>
                <c:pt idx="13">
                  <c:v>1214.0</c:v>
                </c:pt>
                <c:pt idx="14">
                  <c:v>1248.0</c:v>
                </c:pt>
                <c:pt idx="15">
                  <c:v>1287.0</c:v>
                </c:pt>
                <c:pt idx="16">
                  <c:v>1276.0</c:v>
                </c:pt>
                <c:pt idx="17">
                  <c:v>1266.0</c:v>
                </c:pt>
                <c:pt idx="18">
                  <c:v>1261.0</c:v>
                </c:pt>
                <c:pt idx="19">
                  <c:v>1161.0</c:v>
                </c:pt>
                <c:pt idx="20">
                  <c:v>1152.0</c:v>
                </c:pt>
                <c:pt idx="21">
                  <c:v>1136.0</c:v>
                </c:pt>
                <c:pt idx="22">
                  <c:v>1146.0</c:v>
                </c:pt>
                <c:pt idx="23">
                  <c:v>1136.0</c:v>
                </c:pt>
                <c:pt idx="24">
                  <c:v>1047.0</c:v>
                </c:pt>
                <c:pt idx="25">
                  <c:v>1138.0</c:v>
                </c:pt>
                <c:pt idx="26">
                  <c:v>1092.0</c:v>
                </c:pt>
                <c:pt idx="27">
                  <c:v>1115.0</c:v>
                </c:pt>
                <c:pt idx="28">
                  <c:v>1104.0</c:v>
                </c:pt>
                <c:pt idx="29">
                  <c:v>1028.0</c:v>
                </c:pt>
                <c:pt idx="30">
                  <c:v>1044.0</c:v>
                </c:pt>
                <c:pt idx="31">
                  <c:v>1123.0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</c:v>
                </c:pt>
                <c:pt idx="5" formatCode="0">
                  <c:v>997.3720576619517</c:v>
                </c:pt>
                <c:pt idx="6" formatCode="0">
                  <c:v>1005.935495593891</c:v>
                </c:pt>
                <c:pt idx="7" formatCode="0">
                  <c:v>1018.357298904459</c:v>
                </c:pt>
                <c:pt idx="8" formatCode="0">
                  <c:v>1036.223830947665</c:v>
                </c:pt>
                <c:pt idx="9" formatCode="0">
                  <c:v>1060.951139273069</c:v>
                </c:pt>
                <c:pt idx="10" formatCode="0">
                  <c:v>1091.886481256642</c:v>
                </c:pt>
                <c:pt idx="11" formatCode="0">
                  <c:v>1131.034016593692</c:v>
                </c:pt>
                <c:pt idx="12" formatCode="0">
                  <c:v>1173.729120983579</c:v>
                </c:pt>
                <c:pt idx="13" formatCode="0">
                  <c:v>1213.132127357514</c:v>
                </c:pt>
                <c:pt idx="14" formatCode="0">
                  <c:v>1247.876810371918</c:v>
                </c:pt>
                <c:pt idx="15" formatCode="0">
                  <c:v>1269.454199941318</c:v>
                </c:pt>
                <c:pt idx="16" formatCode="0">
                  <c:v>1273.797850315987</c:v>
                </c:pt>
                <c:pt idx="17" formatCode="0">
                  <c:v>1261.083073576036</c:v>
                </c:pt>
                <c:pt idx="18" formatCode="0">
                  <c:v>1237.427642592868</c:v>
                </c:pt>
                <c:pt idx="19" formatCode="0">
                  <c:v>1204.961605856244</c:v>
                </c:pt>
                <c:pt idx="20" formatCode="0">
                  <c:v>1170.436821482275</c:v>
                </c:pt>
                <c:pt idx="21" formatCode="0">
                  <c:v>1139.92662907375</c:v>
                </c:pt>
                <c:pt idx="22" formatCode="0">
                  <c:v>1115.327246132446</c:v>
                </c:pt>
                <c:pt idx="23" formatCode="0">
                  <c:v>1099.355510543821</c:v>
                </c:pt>
                <c:pt idx="24" formatCode="0">
                  <c:v>1090.910528001286</c:v>
                </c:pt>
                <c:pt idx="25" formatCode="0">
                  <c:v>1087.189567069841</c:v>
                </c:pt>
                <c:pt idx="26" formatCode="0">
                  <c:v>1086.709419800145</c:v>
                </c:pt>
                <c:pt idx="27" formatCode="0">
                  <c:v>1088.675827105917</c:v>
                </c:pt>
                <c:pt idx="28" formatCode="0">
                  <c:v>1091.556037964525</c:v>
                </c:pt>
                <c:pt idx="29" formatCode="0">
                  <c:v>1095.478425538876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35912"/>
        <c:axId val="2099432744"/>
      </c:scatterChart>
      <c:valAx>
        <c:axId val="2099435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432744"/>
        <c:crosses val="autoZero"/>
        <c:crossBetween val="midCat"/>
      </c:valAx>
      <c:valAx>
        <c:axId val="2099432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435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839.0</c:v>
                </c:pt>
                <c:pt idx="1">
                  <c:v>913.0</c:v>
                </c:pt>
                <c:pt idx="2">
                  <c:v>967.0</c:v>
                </c:pt>
                <c:pt idx="3">
                  <c:v>977.0</c:v>
                </c:pt>
                <c:pt idx="4">
                  <c:v>966.0</c:v>
                </c:pt>
                <c:pt idx="5">
                  <c:v>1038.0</c:v>
                </c:pt>
                <c:pt idx="6">
                  <c:v>983.0</c:v>
                </c:pt>
                <c:pt idx="7">
                  <c:v>1045.0</c:v>
                </c:pt>
                <c:pt idx="8">
                  <c:v>1041.0</c:v>
                </c:pt>
                <c:pt idx="9">
                  <c:v>1017.0</c:v>
                </c:pt>
                <c:pt idx="10">
                  <c:v>1119.0</c:v>
                </c:pt>
                <c:pt idx="11">
                  <c:v>1069.0</c:v>
                </c:pt>
                <c:pt idx="12">
                  <c:v>1201.0</c:v>
                </c:pt>
                <c:pt idx="13">
                  <c:v>1215.0</c:v>
                </c:pt>
                <c:pt idx="14">
                  <c:v>1209.0</c:v>
                </c:pt>
                <c:pt idx="15">
                  <c:v>1246.0</c:v>
                </c:pt>
                <c:pt idx="16">
                  <c:v>1268.0</c:v>
                </c:pt>
                <c:pt idx="17">
                  <c:v>1293.0</c:v>
                </c:pt>
                <c:pt idx="18">
                  <c:v>1215.0</c:v>
                </c:pt>
                <c:pt idx="19">
                  <c:v>1181.0</c:v>
                </c:pt>
                <c:pt idx="20">
                  <c:v>1220.0</c:v>
                </c:pt>
                <c:pt idx="21">
                  <c:v>1137.0</c:v>
                </c:pt>
                <c:pt idx="22">
                  <c:v>1114.0</c:v>
                </c:pt>
                <c:pt idx="23">
                  <c:v>1092.0</c:v>
                </c:pt>
                <c:pt idx="24">
                  <c:v>1121.0</c:v>
                </c:pt>
                <c:pt idx="25">
                  <c:v>1159.0</c:v>
                </c:pt>
                <c:pt idx="26">
                  <c:v>1096.0</c:v>
                </c:pt>
                <c:pt idx="27">
                  <c:v>1097.0</c:v>
                </c:pt>
                <c:pt idx="28">
                  <c:v>1092.0</c:v>
                </c:pt>
                <c:pt idx="29">
                  <c:v>1093.0</c:v>
                </c:pt>
                <c:pt idx="30">
                  <c:v>1069.0</c:v>
                </c:pt>
                <c:pt idx="31">
                  <c:v>1096.0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</c:v>
                </c:pt>
                <c:pt idx="5" formatCode="0">
                  <c:v>999.0278671799995</c:v>
                </c:pt>
                <c:pt idx="6" formatCode="0">
                  <c:v>1006.968878642138</c:v>
                </c:pt>
                <c:pt idx="7" formatCode="0">
                  <c:v>1017.95165664929</c:v>
                </c:pt>
                <c:pt idx="8" formatCode="0">
                  <c:v>1033.451637211797</c:v>
                </c:pt>
                <c:pt idx="9" formatCode="0">
                  <c:v>1055.017165017936</c:v>
                </c:pt>
                <c:pt idx="10" formatCode="0">
                  <c:v>1082.533387919383</c:v>
                </c:pt>
                <c:pt idx="11" formatCode="0">
                  <c:v>1118.33786234195</c:v>
                </c:pt>
                <c:pt idx="12" formatCode="0">
                  <c:v>1158.706480384891</c:v>
                </c:pt>
                <c:pt idx="13" formatCode="0">
                  <c:v>1197.371050470937</c:v>
                </c:pt>
                <c:pt idx="14" formatCode="0">
                  <c:v>1233.129932851611</c:v>
                </c:pt>
                <c:pt idx="15" formatCode="0">
                  <c:v>1257.384220219602</c:v>
                </c:pt>
                <c:pt idx="16" formatCode="0">
                  <c:v>1265.467192426162</c:v>
                </c:pt>
                <c:pt idx="17" formatCode="0">
                  <c:v>1256.8183154599</c:v>
                </c:pt>
                <c:pt idx="18" formatCode="0">
                  <c:v>1236.769018697386</c:v>
                </c:pt>
                <c:pt idx="19" formatCode="0">
                  <c:v>1207.761585426267</c:v>
                </c:pt>
                <c:pt idx="20" formatCode="0">
                  <c:v>1176.317062851989</c:v>
                </c:pt>
                <c:pt idx="21" formatCode="0">
                  <c:v>1148.49410047905</c:v>
                </c:pt>
                <c:pt idx="22" formatCode="0">
                  <c:v>1126.383039704039</c:v>
                </c:pt>
                <c:pt idx="23" formatCode="0">
                  <c:v>1112.545872591298</c:v>
                </c:pt>
                <c:pt idx="24" formatCode="0">
                  <c:v>1105.806319653167</c:v>
                </c:pt>
                <c:pt idx="25" formatCode="0">
                  <c:v>1103.511231751431</c:v>
                </c:pt>
                <c:pt idx="26" formatCode="0">
                  <c:v>1104.324892123988</c:v>
                </c:pt>
                <c:pt idx="27" formatCode="0">
                  <c:v>1107.422284053318</c:v>
                </c:pt>
                <c:pt idx="28" formatCode="0">
                  <c:v>1111.153538464905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390280"/>
        <c:axId val="2099387112"/>
      </c:scatterChart>
      <c:valAx>
        <c:axId val="209939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387112"/>
        <c:crosses val="autoZero"/>
        <c:crossBetween val="midCat"/>
      </c:valAx>
      <c:valAx>
        <c:axId val="2099387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390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837.0</c:v>
                </c:pt>
                <c:pt idx="1">
                  <c:v>1004.0</c:v>
                </c:pt>
                <c:pt idx="2">
                  <c:v>936.0</c:v>
                </c:pt>
                <c:pt idx="3">
                  <c:v>968.0</c:v>
                </c:pt>
                <c:pt idx="4">
                  <c:v>949.0</c:v>
                </c:pt>
                <c:pt idx="5">
                  <c:v>978.0</c:v>
                </c:pt>
                <c:pt idx="6">
                  <c:v>992.0</c:v>
                </c:pt>
                <c:pt idx="7">
                  <c:v>1087.0</c:v>
                </c:pt>
                <c:pt idx="8">
                  <c:v>985.0</c:v>
                </c:pt>
                <c:pt idx="9">
                  <c:v>1068.0</c:v>
                </c:pt>
                <c:pt idx="10">
                  <c:v>1066.0</c:v>
                </c:pt>
                <c:pt idx="11">
                  <c:v>1124.0</c:v>
                </c:pt>
                <c:pt idx="12">
                  <c:v>1187.0</c:v>
                </c:pt>
                <c:pt idx="13">
                  <c:v>1179.0</c:v>
                </c:pt>
                <c:pt idx="14">
                  <c:v>1253.0</c:v>
                </c:pt>
                <c:pt idx="15">
                  <c:v>1284.0</c:v>
                </c:pt>
                <c:pt idx="16">
                  <c:v>1258.0</c:v>
                </c:pt>
                <c:pt idx="17">
                  <c:v>1299.0</c:v>
                </c:pt>
                <c:pt idx="18">
                  <c:v>1260.0</c:v>
                </c:pt>
                <c:pt idx="19">
                  <c:v>1186.0</c:v>
                </c:pt>
                <c:pt idx="20">
                  <c:v>1128.0</c:v>
                </c:pt>
                <c:pt idx="21">
                  <c:v>1153.0</c:v>
                </c:pt>
                <c:pt idx="22">
                  <c:v>1150.0</c:v>
                </c:pt>
                <c:pt idx="23">
                  <c:v>1083.0</c:v>
                </c:pt>
                <c:pt idx="24">
                  <c:v>1069.0</c:v>
                </c:pt>
                <c:pt idx="25">
                  <c:v>1072.0</c:v>
                </c:pt>
                <c:pt idx="26">
                  <c:v>1062.0</c:v>
                </c:pt>
                <c:pt idx="27">
                  <c:v>1055.0</c:v>
                </c:pt>
                <c:pt idx="28">
                  <c:v>1083.0</c:v>
                </c:pt>
                <c:pt idx="29">
                  <c:v>1014.0</c:v>
                </c:pt>
                <c:pt idx="30">
                  <c:v>1047.0</c:v>
                </c:pt>
                <c:pt idx="31">
                  <c:v>1064.0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976.5112204013008</c:v>
                </c:pt>
                <c:pt idx="5" formatCode="0">
                  <c:v>982.8506723954774</c:v>
                </c:pt>
                <c:pt idx="6" formatCode="0">
                  <c:v>991.9705763690773</c:v>
                </c:pt>
                <c:pt idx="7" formatCode="0">
                  <c:v>1005.327184994364</c:v>
                </c:pt>
                <c:pt idx="8" formatCode="0">
                  <c:v>1024.497374334112</c:v>
                </c:pt>
                <c:pt idx="9" formatCode="0">
                  <c:v>1050.808401491532</c:v>
                </c:pt>
                <c:pt idx="10" formatCode="0">
                  <c:v>1083.417341727247</c:v>
                </c:pt>
                <c:pt idx="11" formatCode="0">
                  <c:v>1124.373620081666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1270.703949156269</c:v>
                </c:pt>
                <c:pt idx="16" formatCode="0">
                  <c:v>1277.146728159709</c:v>
                </c:pt>
                <c:pt idx="17" formatCode="0">
                  <c:v>1265.908741190471</c:v>
                </c:pt>
                <c:pt idx="18" formatCode="0">
                  <c:v>1242.611145309107</c:v>
                </c:pt>
                <c:pt idx="19" formatCode="0">
                  <c:v>1209.1258091134</c:v>
                </c:pt>
                <c:pt idx="20" formatCode="0">
                  <c:v>1172.056813373783</c:v>
                </c:pt>
                <c:pt idx="21" formatCode="0">
                  <c:v>1137.87643595524</c:v>
                </c:pt>
                <c:pt idx="22" formatCode="0">
                  <c:v>1108.878847587506</c:v>
                </c:pt>
                <c:pt idx="23" formatCode="0">
                  <c:v>1088.735556612418</c:v>
                </c:pt>
                <c:pt idx="24" formatCode="0">
                  <c:v>1076.973139236259</c:v>
                </c:pt>
                <c:pt idx="25" formatCode="0">
                  <c:v>1070.676279549128</c:v>
                </c:pt>
                <c:pt idx="26" formatCode="0">
                  <c:v>1068.165703247115</c:v>
                </c:pt>
                <c:pt idx="27" formatCode="0">
                  <c:v>1068.7109753203</c:v>
                </c:pt>
                <c:pt idx="28" formatCode="0">
                  <c:v>1070.781020302845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344520"/>
        <c:axId val="2099341352"/>
      </c:scatterChart>
      <c:valAx>
        <c:axId val="2099344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341352"/>
        <c:crosses val="autoZero"/>
        <c:crossBetween val="midCat"/>
      </c:valAx>
      <c:valAx>
        <c:axId val="2099341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344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2.0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299736"/>
        <c:axId val="2099296632"/>
      </c:scatterChart>
      <c:valAx>
        <c:axId val="2099299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296632"/>
        <c:crosses val="autoZero"/>
        <c:crossBetween val="midCat"/>
      </c:valAx>
      <c:valAx>
        <c:axId val="2099296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299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535.0</c:v>
                </c:pt>
                <c:pt idx="1">
                  <c:v>509.0</c:v>
                </c:pt>
                <c:pt idx="2">
                  <c:v>552.0</c:v>
                </c:pt>
                <c:pt idx="3">
                  <c:v>543.0</c:v>
                </c:pt>
                <c:pt idx="4">
                  <c:v>568.0</c:v>
                </c:pt>
                <c:pt idx="5">
                  <c:v>583.0</c:v>
                </c:pt>
                <c:pt idx="6">
                  <c:v>597.0</c:v>
                </c:pt>
                <c:pt idx="7">
                  <c:v>634.0</c:v>
                </c:pt>
                <c:pt idx="8">
                  <c:v>655.0</c:v>
                </c:pt>
                <c:pt idx="9">
                  <c:v>646.0</c:v>
                </c:pt>
                <c:pt idx="10">
                  <c:v>619.0</c:v>
                </c:pt>
                <c:pt idx="11">
                  <c:v>695.0</c:v>
                </c:pt>
                <c:pt idx="12">
                  <c:v>677.0</c:v>
                </c:pt>
                <c:pt idx="13">
                  <c:v>771.0</c:v>
                </c:pt>
                <c:pt idx="14">
                  <c:v>775.0</c:v>
                </c:pt>
                <c:pt idx="15">
                  <c:v>805.0</c:v>
                </c:pt>
                <c:pt idx="16">
                  <c:v>912.0</c:v>
                </c:pt>
                <c:pt idx="17">
                  <c:v>850.0</c:v>
                </c:pt>
                <c:pt idx="18">
                  <c:v>843.0</c:v>
                </c:pt>
                <c:pt idx="19">
                  <c:v>812.0</c:v>
                </c:pt>
                <c:pt idx="20">
                  <c:v>836.0</c:v>
                </c:pt>
                <c:pt idx="21">
                  <c:v>741.0</c:v>
                </c:pt>
                <c:pt idx="22">
                  <c:v>743.0</c:v>
                </c:pt>
                <c:pt idx="23">
                  <c:v>695.0</c:v>
                </c:pt>
                <c:pt idx="24">
                  <c:v>704.0</c:v>
                </c:pt>
                <c:pt idx="25">
                  <c:v>657.0</c:v>
                </c:pt>
                <c:pt idx="26">
                  <c:v>704.0</c:v>
                </c:pt>
                <c:pt idx="27">
                  <c:v>713.0</c:v>
                </c:pt>
                <c:pt idx="28">
                  <c:v>655.0</c:v>
                </c:pt>
                <c:pt idx="29">
                  <c:v>725.0</c:v>
                </c:pt>
                <c:pt idx="30">
                  <c:v>659.0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</c:v>
                </c:pt>
                <c:pt idx="3" formatCode="0">
                  <c:v>573.5603535839872</c:v>
                </c:pt>
                <c:pt idx="4" formatCode="0">
                  <c:v>578.2441837361376</c:v>
                </c:pt>
                <c:pt idx="5" formatCode="0">
                  <c:v>583.098973186279</c:v>
                </c:pt>
                <c:pt idx="6" formatCode="0">
                  <c:v>589.189001656191</c:v>
                </c:pt>
                <c:pt idx="7" formatCode="0">
                  <c:v>597.2734650799008</c:v>
                </c:pt>
                <c:pt idx="8" formatCode="0">
                  <c:v>608.5424016598053</c:v>
                </c:pt>
                <c:pt idx="9" formatCode="0">
                  <c:v>624.5470794035288</c:v>
                </c:pt>
                <c:pt idx="10" formatCode="0">
                  <c:v>645.9339586763165</c:v>
                </c:pt>
                <c:pt idx="11" formatCode="0">
                  <c:v>675.6938037179143</c:v>
                </c:pt>
                <c:pt idx="12" formatCode="0">
                  <c:v>712.3050150535573</c:v>
                </c:pt>
                <c:pt idx="13" formatCode="0">
                  <c:v>751.3193756028676</c:v>
                </c:pt>
                <c:pt idx="14" formatCode="0">
                  <c:v>792.991548274227</c:v>
                </c:pt>
                <c:pt idx="15" formatCode="0">
                  <c:v>828.928388949563</c:v>
                </c:pt>
                <c:pt idx="16" formatCode="0">
                  <c:v>852.447011213614</c:v>
                </c:pt>
                <c:pt idx="17" formatCode="0">
                  <c:v>859.3854610387704</c:v>
                </c:pt>
                <c:pt idx="18" formatCode="0">
                  <c:v>850.7869828482255</c:v>
                </c:pt>
                <c:pt idx="19" formatCode="0">
                  <c:v>828.5149234911427</c:v>
                </c:pt>
                <c:pt idx="20" formatCode="0">
                  <c:v>797.3694469306916</c:v>
                </c:pt>
                <c:pt idx="21" formatCode="0">
                  <c:v>764.3578900282517</c:v>
                </c:pt>
                <c:pt idx="22" formatCode="0">
                  <c:v>733.3839888129609</c:v>
                </c:pt>
                <c:pt idx="23" formatCode="0">
                  <c:v>710.0463202801813</c:v>
                </c:pt>
                <c:pt idx="24" formatCode="0">
                  <c:v>695.4184750993375</c:v>
                </c:pt>
                <c:pt idx="25" formatCode="0">
                  <c:v>686.9420762247177</c:v>
                </c:pt>
                <c:pt idx="26" formatCode="0">
                  <c:v>682.9265421027015</c:v>
                </c:pt>
                <c:pt idx="27" formatCode="0">
                  <c:v>682.7149380350117</c:v>
                </c:pt>
                <c:pt idx="28" formatCode="0">
                  <c:v>684.606887764648</c:v>
                </c:pt>
                <c:pt idx="29" formatCode="0">
                  <c:v>688.0405813104236</c:v>
                </c:pt>
                <c:pt idx="30" formatCode="0">
                  <c:v>691.9089067839431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933720"/>
        <c:axId val="2095936888"/>
      </c:scatterChart>
      <c:valAx>
        <c:axId val="209593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936888"/>
        <c:crosses val="autoZero"/>
        <c:crossBetween val="midCat"/>
      </c:valAx>
      <c:valAx>
        <c:axId val="209593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93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482.0</c:v>
                </c:pt>
                <c:pt idx="1">
                  <c:v>523.0</c:v>
                </c:pt>
                <c:pt idx="2">
                  <c:v>553.0</c:v>
                </c:pt>
                <c:pt idx="3">
                  <c:v>537.0</c:v>
                </c:pt>
                <c:pt idx="4">
                  <c:v>565.0</c:v>
                </c:pt>
                <c:pt idx="5">
                  <c:v>587.0</c:v>
                </c:pt>
                <c:pt idx="6">
                  <c:v>611.0</c:v>
                </c:pt>
                <c:pt idx="7">
                  <c:v>594.0</c:v>
                </c:pt>
                <c:pt idx="8">
                  <c:v>671.0</c:v>
                </c:pt>
                <c:pt idx="9">
                  <c:v>652.0</c:v>
                </c:pt>
                <c:pt idx="10">
                  <c:v>676.0</c:v>
                </c:pt>
                <c:pt idx="11">
                  <c:v>686.0</c:v>
                </c:pt>
                <c:pt idx="12">
                  <c:v>698.0</c:v>
                </c:pt>
                <c:pt idx="13">
                  <c:v>824.0</c:v>
                </c:pt>
                <c:pt idx="14">
                  <c:v>842.0</c:v>
                </c:pt>
                <c:pt idx="15">
                  <c:v>895.0</c:v>
                </c:pt>
                <c:pt idx="16">
                  <c:v>888.0</c:v>
                </c:pt>
                <c:pt idx="17">
                  <c:v>810.0</c:v>
                </c:pt>
                <c:pt idx="18">
                  <c:v>773.0</c:v>
                </c:pt>
                <c:pt idx="19">
                  <c:v>774.0</c:v>
                </c:pt>
                <c:pt idx="20">
                  <c:v>753.0</c:v>
                </c:pt>
                <c:pt idx="21">
                  <c:v>704.0</c:v>
                </c:pt>
                <c:pt idx="22">
                  <c:v>690.0</c:v>
                </c:pt>
                <c:pt idx="23">
                  <c:v>699.0</c:v>
                </c:pt>
                <c:pt idx="24">
                  <c:v>688.0</c:v>
                </c:pt>
                <c:pt idx="25">
                  <c:v>673.0</c:v>
                </c:pt>
                <c:pt idx="26">
                  <c:v>673.0</c:v>
                </c:pt>
                <c:pt idx="27">
                  <c:v>642.0</c:v>
                </c:pt>
                <c:pt idx="28">
                  <c:v>671.0</c:v>
                </c:pt>
                <c:pt idx="29">
                  <c:v>674.0</c:v>
                </c:pt>
                <c:pt idx="30">
                  <c:v>614.0</c:v>
                </c:pt>
                <c:pt idx="31">
                  <c:v>681.0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589.9862625319709</c:v>
                </c:pt>
                <c:pt idx="5" formatCode="0">
                  <c:v>594.2086419440367</c:v>
                </c:pt>
                <c:pt idx="6" formatCode="0">
                  <c:v>599.810552622152</c:v>
                </c:pt>
                <c:pt idx="7" formatCode="0">
                  <c:v>607.9777819688432</c:v>
                </c:pt>
                <c:pt idx="8" formatCode="0">
                  <c:v>620.6222001648797</c:v>
                </c:pt>
                <c:pt idx="9" formatCode="0">
                  <c:v>640.1608773209451</c:v>
                </c:pt>
                <c:pt idx="10" formatCode="0">
                  <c:v>667.548371150748</c:v>
                </c:pt>
                <c:pt idx="11" formatCode="0">
                  <c:v>705.9830877715654</c:v>
                </c:pt>
                <c:pt idx="12" formatCode="0">
                  <c:v>751.6133555073973</c:v>
                </c:pt>
                <c:pt idx="13" formatCode="0">
                  <c:v>796.1941498141683</c:v>
                </c:pt>
                <c:pt idx="14" formatCode="0">
                  <c:v>836.4219155678138</c:v>
                </c:pt>
                <c:pt idx="15" formatCode="0">
                  <c:v>860.3059222182576</c:v>
                </c:pt>
                <c:pt idx="16" formatCode="0">
                  <c:v>861.786571449891</c:v>
                </c:pt>
                <c:pt idx="17" formatCode="0">
                  <c:v>841.793853766239</c:v>
                </c:pt>
                <c:pt idx="18" formatCode="0">
                  <c:v>810.0052549922007</c:v>
                </c:pt>
                <c:pt idx="19" formatCode="0">
                  <c:v>770.5606808068708</c:v>
                </c:pt>
                <c:pt idx="20" formatCode="0">
                  <c:v>733.0347403369378</c:v>
                </c:pt>
                <c:pt idx="21" formatCode="0">
                  <c:v>704.012738754811</c:v>
                </c:pt>
                <c:pt idx="22" formatCode="0">
                  <c:v>684.267201298316</c:v>
                </c:pt>
                <c:pt idx="23" formatCode="0">
                  <c:v>674.1526925021767</c:v>
                </c:pt>
                <c:pt idx="24" formatCode="0">
                  <c:v>670.5921675006193</c:v>
                </c:pt>
                <c:pt idx="25" formatCode="0">
                  <c:v>670.478970002713</c:v>
                </c:pt>
                <c:pt idx="26" formatCode="0">
                  <c:v>672.462271975154</c:v>
                </c:pt>
                <c:pt idx="27" formatCode="0">
                  <c:v>675.6911127817646</c:v>
                </c:pt>
                <c:pt idx="28" formatCode="0">
                  <c:v>678.9237705937068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252952"/>
        <c:axId val="2099249784"/>
      </c:scatterChart>
      <c:valAx>
        <c:axId val="209925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9249784"/>
        <c:crosses val="autoZero"/>
        <c:crossBetween val="midCat"/>
      </c:valAx>
      <c:valAx>
        <c:axId val="209924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252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477.0</c:v>
                </c:pt>
                <c:pt idx="1">
                  <c:v>551.0</c:v>
                </c:pt>
                <c:pt idx="2">
                  <c:v>557.0</c:v>
                </c:pt>
                <c:pt idx="3">
                  <c:v>543.0</c:v>
                </c:pt>
                <c:pt idx="4">
                  <c:v>598.0</c:v>
                </c:pt>
                <c:pt idx="5">
                  <c:v>595.0</c:v>
                </c:pt>
                <c:pt idx="6">
                  <c:v>619.0</c:v>
                </c:pt>
                <c:pt idx="7">
                  <c:v>588.0</c:v>
                </c:pt>
                <c:pt idx="8">
                  <c:v>643.0</c:v>
                </c:pt>
                <c:pt idx="9">
                  <c:v>617.0</c:v>
                </c:pt>
                <c:pt idx="10">
                  <c:v>628.0</c:v>
                </c:pt>
                <c:pt idx="11">
                  <c:v>644.0</c:v>
                </c:pt>
                <c:pt idx="12">
                  <c:v>705.0</c:v>
                </c:pt>
                <c:pt idx="13">
                  <c:v>762.0</c:v>
                </c:pt>
                <c:pt idx="14">
                  <c:v>790.0</c:v>
                </c:pt>
                <c:pt idx="15">
                  <c:v>826.0</c:v>
                </c:pt>
                <c:pt idx="16">
                  <c:v>835.0</c:v>
                </c:pt>
                <c:pt idx="17">
                  <c:v>821.0</c:v>
                </c:pt>
                <c:pt idx="18">
                  <c:v>835.0</c:v>
                </c:pt>
                <c:pt idx="19">
                  <c:v>869.0</c:v>
                </c:pt>
                <c:pt idx="20">
                  <c:v>775.0</c:v>
                </c:pt>
                <c:pt idx="21">
                  <c:v>712.0</c:v>
                </c:pt>
                <c:pt idx="22">
                  <c:v>689.0</c:v>
                </c:pt>
                <c:pt idx="23">
                  <c:v>717.0</c:v>
                </c:pt>
                <c:pt idx="24">
                  <c:v>681.0</c:v>
                </c:pt>
                <c:pt idx="25">
                  <c:v>700.0</c:v>
                </c:pt>
                <c:pt idx="26">
                  <c:v>644.0</c:v>
                </c:pt>
                <c:pt idx="27">
                  <c:v>637.0</c:v>
                </c:pt>
                <c:pt idx="28">
                  <c:v>697.0</c:v>
                </c:pt>
                <c:pt idx="29">
                  <c:v>634.0</c:v>
                </c:pt>
                <c:pt idx="30">
                  <c:v>613.0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595.9919919247059</c:v>
                </c:pt>
                <c:pt idx="5" formatCode="0">
                  <c:v>598.8404939660063</c:v>
                </c:pt>
                <c:pt idx="6" formatCode="0">
                  <c:v>602.432965507364</c:v>
                </c:pt>
                <c:pt idx="7" formatCode="0">
                  <c:v>607.3785775722144</c:v>
                </c:pt>
                <c:pt idx="8" formatCode="0">
                  <c:v>614.7771771006276</c:v>
                </c:pt>
                <c:pt idx="9" formatCode="0">
                  <c:v>626.259247574472</c:v>
                </c:pt>
                <c:pt idx="10" formatCode="0">
                  <c:v>643.007599758061</c:v>
                </c:pt>
                <c:pt idx="11" formatCode="0">
                  <c:v>668.2666444646791</c:v>
                </c:pt>
                <c:pt idx="12" formatCode="0">
                  <c:v>701.611313069064</c:v>
                </c:pt>
                <c:pt idx="13" formatCode="0">
                  <c:v>739.2145548975635</c:v>
                </c:pt>
                <c:pt idx="14" formatCode="0">
                  <c:v>781.2170524198021</c:v>
                </c:pt>
                <c:pt idx="15" formatCode="0">
                  <c:v>818.6312076843636</c:v>
                </c:pt>
                <c:pt idx="16" formatCode="0">
                  <c:v>843.4275197206109</c:v>
                </c:pt>
                <c:pt idx="17" formatCode="0">
                  <c:v>850.2004645073543</c:v>
                </c:pt>
                <c:pt idx="18" formatCode="0">
                  <c:v>839.7574402238982</c:v>
                </c:pt>
                <c:pt idx="19" formatCode="0">
                  <c:v>814.1443115458478</c:v>
                </c:pt>
                <c:pt idx="20" formatCode="0">
                  <c:v>779.195344296891</c:v>
                </c:pt>
                <c:pt idx="21" formatCode="0">
                  <c:v>743.1110141709472</c:v>
                </c:pt>
                <c:pt idx="22" formatCode="0">
                  <c:v>710.3148289672481</c:v>
                </c:pt>
                <c:pt idx="23" formatCode="0">
                  <c:v>686.4885318482864</c:v>
                </c:pt>
                <c:pt idx="24" formatCode="0">
                  <c:v>672.065381343691</c:v>
                </c:pt>
                <c:pt idx="25" formatCode="0">
                  <c:v>663.8997862635328</c:v>
                </c:pt>
                <c:pt idx="26" formatCode="0">
                  <c:v>659.9356175053117</c:v>
                </c:pt>
                <c:pt idx="27" formatCode="0">
                  <c:v>659.2487014188445</c:v>
                </c:pt>
                <c:pt idx="28" formatCode="0">
                  <c:v>660.288555371413</c:v>
                </c:pt>
                <c:pt idx="29" formatCode="0">
                  <c:v>662.384389844246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98840"/>
        <c:axId val="2100602008"/>
      </c:scatterChart>
      <c:valAx>
        <c:axId val="210059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602008"/>
        <c:crosses val="autoZero"/>
        <c:crossBetween val="midCat"/>
      </c:valAx>
      <c:valAx>
        <c:axId val="2100602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59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560.0</c:v>
                </c:pt>
                <c:pt idx="1">
                  <c:v>529.0</c:v>
                </c:pt>
                <c:pt idx="2">
                  <c:v>549.0</c:v>
                </c:pt>
                <c:pt idx="3">
                  <c:v>587.0</c:v>
                </c:pt>
                <c:pt idx="4">
                  <c:v>596.0</c:v>
                </c:pt>
                <c:pt idx="5">
                  <c:v>545.0</c:v>
                </c:pt>
                <c:pt idx="6">
                  <c:v>619.0</c:v>
                </c:pt>
                <c:pt idx="7">
                  <c:v>577.0</c:v>
                </c:pt>
                <c:pt idx="8">
                  <c:v>609.0</c:v>
                </c:pt>
                <c:pt idx="9">
                  <c:v>615.0</c:v>
                </c:pt>
                <c:pt idx="10">
                  <c:v>633.0</c:v>
                </c:pt>
                <c:pt idx="11">
                  <c:v>672.0</c:v>
                </c:pt>
                <c:pt idx="12">
                  <c:v>678.0</c:v>
                </c:pt>
                <c:pt idx="13">
                  <c:v>737.0</c:v>
                </c:pt>
                <c:pt idx="14">
                  <c:v>768.0</c:v>
                </c:pt>
                <c:pt idx="15">
                  <c:v>747.0</c:v>
                </c:pt>
                <c:pt idx="16">
                  <c:v>801.0</c:v>
                </c:pt>
                <c:pt idx="17">
                  <c:v>766.0</c:v>
                </c:pt>
                <c:pt idx="18">
                  <c:v>794.0</c:v>
                </c:pt>
                <c:pt idx="19">
                  <c:v>749.0</c:v>
                </c:pt>
                <c:pt idx="20">
                  <c:v>705.0</c:v>
                </c:pt>
                <c:pt idx="21">
                  <c:v>675.0</c:v>
                </c:pt>
                <c:pt idx="22">
                  <c:v>683.0</c:v>
                </c:pt>
                <c:pt idx="23">
                  <c:v>666.0</c:v>
                </c:pt>
                <c:pt idx="24">
                  <c:v>680.0</c:v>
                </c:pt>
                <c:pt idx="25">
                  <c:v>629.0</c:v>
                </c:pt>
                <c:pt idx="26">
                  <c:v>632.0</c:v>
                </c:pt>
                <c:pt idx="27">
                  <c:v>643.0</c:v>
                </c:pt>
                <c:pt idx="28">
                  <c:v>680.0</c:v>
                </c:pt>
                <c:pt idx="29">
                  <c:v>640.0</c:v>
                </c:pt>
                <c:pt idx="30">
                  <c:v>622.0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</c:v>
                </c:pt>
                <c:pt idx="5" formatCode="0">
                  <c:v>580.8750050676893</c:v>
                </c:pt>
                <c:pt idx="6" formatCode="0">
                  <c:v>585.7701440637797</c:v>
                </c:pt>
                <c:pt idx="7" formatCode="0">
                  <c:v>592.682433677449</c:v>
                </c:pt>
                <c:pt idx="8" formatCode="0">
                  <c:v>602.7484928620657</c:v>
                </c:pt>
                <c:pt idx="9" formatCode="0">
                  <c:v>617.2807420711693</c:v>
                </c:pt>
                <c:pt idx="10" formatCode="0">
                  <c:v>636.5453671282067</c:v>
                </c:pt>
                <c:pt idx="11" formatCode="0">
                  <c:v>662.6235226911247</c:v>
                </c:pt>
                <c:pt idx="12" formatCode="0">
                  <c:v>693.2814465127898</c:v>
                </c:pt>
                <c:pt idx="13" formatCode="0">
                  <c:v>723.974817731683</c:v>
                </c:pt>
                <c:pt idx="14" formatCode="0">
                  <c:v>753.9343477057629</c:v>
                </c:pt>
                <c:pt idx="15" formatCode="0">
                  <c:v>776.090216207623</c:v>
                </c:pt>
                <c:pt idx="16" formatCode="0">
                  <c:v>785.9183868002793</c:v>
                </c:pt>
                <c:pt idx="17" formatCode="0">
                  <c:v>781.9346983007167</c:v>
                </c:pt>
                <c:pt idx="18" formatCode="0">
                  <c:v>767.5212106713436</c:v>
                </c:pt>
                <c:pt idx="19" formatCode="0">
                  <c:v>744.5363602351893</c:v>
                </c:pt>
                <c:pt idx="20" formatCode="0">
                  <c:v>718.1008808800494</c:v>
                </c:pt>
                <c:pt idx="21" formatCode="0">
                  <c:v>693.5418303729802</c:v>
                </c:pt>
                <c:pt idx="22" formatCode="0">
                  <c:v>672.997471800111</c:v>
                </c:pt>
                <c:pt idx="23" formatCode="0">
                  <c:v>659.2232896753783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</c:v>
                </c:pt>
                <c:pt idx="27" formatCode="0">
                  <c:v>648.3321204409301</c:v>
                </c:pt>
                <c:pt idx="28" formatCode="0">
                  <c:v>650.3147753893106</c:v>
                </c:pt>
                <c:pt idx="29" formatCode="0">
                  <c:v>653.1058981259458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44600"/>
        <c:axId val="2100647768"/>
      </c:scatterChart>
      <c:valAx>
        <c:axId val="2100644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647768"/>
        <c:crosses val="autoZero"/>
        <c:crossBetween val="midCat"/>
      </c:valAx>
      <c:valAx>
        <c:axId val="210064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644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823.0</c:v>
                </c:pt>
                <c:pt idx="1">
                  <c:v>848.0</c:v>
                </c:pt>
                <c:pt idx="2">
                  <c:v>815.0</c:v>
                </c:pt>
                <c:pt idx="3">
                  <c:v>909.0</c:v>
                </c:pt>
                <c:pt idx="4">
                  <c:v>840.0</c:v>
                </c:pt>
                <c:pt idx="5">
                  <c:v>1019.0</c:v>
                </c:pt>
                <c:pt idx="6">
                  <c:v>948.0</c:v>
                </c:pt>
                <c:pt idx="7">
                  <c:v>980.0</c:v>
                </c:pt>
                <c:pt idx="8">
                  <c:v>1000.0</c:v>
                </c:pt>
                <c:pt idx="9">
                  <c:v>1090.0</c:v>
                </c:pt>
                <c:pt idx="10">
                  <c:v>1125.0</c:v>
                </c:pt>
                <c:pt idx="11">
                  <c:v>1114.0</c:v>
                </c:pt>
                <c:pt idx="12">
                  <c:v>1211.0</c:v>
                </c:pt>
                <c:pt idx="13">
                  <c:v>1247.0</c:v>
                </c:pt>
                <c:pt idx="14">
                  <c:v>1234.0</c:v>
                </c:pt>
                <c:pt idx="15">
                  <c:v>1296.0</c:v>
                </c:pt>
                <c:pt idx="16">
                  <c:v>1285.0</c:v>
                </c:pt>
                <c:pt idx="17">
                  <c:v>1183.0</c:v>
                </c:pt>
                <c:pt idx="18">
                  <c:v>1218.0</c:v>
                </c:pt>
                <c:pt idx="19">
                  <c:v>1174.0</c:v>
                </c:pt>
                <c:pt idx="20">
                  <c:v>1155.0</c:v>
                </c:pt>
                <c:pt idx="21">
                  <c:v>1146.0</c:v>
                </c:pt>
                <c:pt idx="22">
                  <c:v>1086.0</c:v>
                </c:pt>
                <c:pt idx="23">
                  <c:v>1068.0</c:v>
                </c:pt>
                <c:pt idx="24">
                  <c:v>1103.0</c:v>
                </c:pt>
                <c:pt idx="25">
                  <c:v>1067.0</c:v>
                </c:pt>
                <c:pt idx="26">
                  <c:v>1061.0</c:v>
                </c:pt>
                <c:pt idx="27">
                  <c:v>1054.0</c:v>
                </c:pt>
                <c:pt idx="28">
                  <c:v>1049.0</c:v>
                </c:pt>
                <c:pt idx="29">
                  <c:v>1008.0</c:v>
                </c:pt>
                <c:pt idx="30">
                  <c:v>985.0</c:v>
                </c:pt>
                <c:pt idx="31">
                  <c:v>1012.0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897.0654630968543</c:v>
                </c:pt>
                <c:pt idx="5" formatCode="0">
                  <c:v>921.1230397225892</c:v>
                </c:pt>
                <c:pt idx="6" formatCode="0">
                  <c:v>951.686689855289</c:v>
                </c:pt>
                <c:pt idx="7" formatCode="0">
                  <c:v>988.3427517637076</c:v>
                </c:pt>
                <c:pt idx="8" formatCode="0">
                  <c:v>1029.669812108008</c:v>
                </c:pt>
                <c:pt idx="9" formatCode="0">
                  <c:v>1073.767070792043</c:v>
                </c:pt>
                <c:pt idx="10" formatCode="0">
                  <c:v>1116.770764292384</c:v>
                </c:pt>
                <c:pt idx="11" formatCode="0">
                  <c:v>1159.816496189088</c:v>
                </c:pt>
                <c:pt idx="12" formatCode="0">
                  <c:v>1197.489616788536</c:v>
                </c:pt>
                <c:pt idx="13" formatCode="0">
                  <c:v>1225.919224395418</c:v>
                </c:pt>
                <c:pt idx="14" formatCode="0">
                  <c:v>1246.153998002395</c:v>
                </c:pt>
                <c:pt idx="15" formatCode="0">
                  <c:v>1254.707643439801</c:v>
                </c:pt>
                <c:pt idx="16" formatCode="0">
                  <c:v>1251.243600362249</c:v>
                </c:pt>
                <c:pt idx="17" formatCode="0">
                  <c:v>1237.157008683035</c:v>
                </c:pt>
                <c:pt idx="18" formatCode="0">
                  <c:v>1216.742475447412</c:v>
                </c:pt>
                <c:pt idx="19" formatCode="0">
                  <c:v>1189.805434625718</c:v>
                </c:pt>
                <c:pt idx="20" formatCode="0">
                  <c:v>1159.953922050763</c:v>
                </c:pt>
                <c:pt idx="21" formatCode="0">
                  <c:v>1130.819366920494</c:v>
                </c:pt>
                <c:pt idx="22" formatCode="0">
                  <c:v>1103.393123190938</c:v>
                </c:pt>
                <c:pt idx="23" formatCode="0">
                  <c:v>1081.239319963895</c:v>
                </c:pt>
                <c:pt idx="24" formatCode="0">
                  <c:v>1065.507437254393</c:v>
                </c:pt>
                <c:pt idx="25" formatCode="0">
                  <c:v>1054.527008499687</c:v>
                </c:pt>
                <c:pt idx="26" formatCode="0">
                  <c:v>1047.232034451023</c:v>
                </c:pt>
                <c:pt idx="27" formatCode="0">
                  <c:v>1044.000031877305</c:v>
                </c:pt>
                <c:pt idx="28" formatCode="0">
                  <c:v>1044.165576185618</c:v>
                </c:pt>
                <c:pt idx="29" formatCode="0">
                  <c:v>1046.888595296446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90360"/>
        <c:axId val="2100693528"/>
      </c:scatterChart>
      <c:valAx>
        <c:axId val="2100690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693528"/>
        <c:crosses val="autoZero"/>
        <c:crossBetween val="midCat"/>
      </c:valAx>
      <c:valAx>
        <c:axId val="2100693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690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731.0</c:v>
                </c:pt>
                <c:pt idx="1">
                  <c:v>783.0</c:v>
                </c:pt>
                <c:pt idx="2">
                  <c:v>854.0</c:v>
                </c:pt>
                <c:pt idx="3">
                  <c:v>896.0</c:v>
                </c:pt>
                <c:pt idx="4">
                  <c:v>869.0</c:v>
                </c:pt>
                <c:pt idx="5">
                  <c:v>980.0</c:v>
                </c:pt>
                <c:pt idx="6">
                  <c:v>971.0</c:v>
                </c:pt>
                <c:pt idx="7">
                  <c:v>973.0</c:v>
                </c:pt>
                <c:pt idx="8">
                  <c:v>987.0</c:v>
                </c:pt>
                <c:pt idx="9">
                  <c:v>977.0</c:v>
                </c:pt>
                <c:pt idx="10">
                  <c:v>1048.0</c:v>
                </c:pt>
                <c:pt idx="11">
                  <c:v>1088.0</c:v>
                </c:pt>
                <c:pt idx="12">
                  <c:v>1113.0</c:v>
                </c:pt>
                <c:pt idx="13">
                  <c:v>1196.0</c:v>
                </c:pt>
                <c:pt idx="14">
                  <c:v>1259.0</c:v>
                </c:pt>
                <c:pt idx="15">
                  <c:v>1259.0</c:v>
                </c:pt>
                <c:pt idx="16">
                  <c:v>1310.0</c:v>
                </c:pt>
                <c:pt idx="17">
                  <c:v>1269.0</c:v>
                </c:pt>
                <c:pt idx="18">
                  <c:v>1249.0</c:v>
                </c:pt>
                <c:pt idx="19">
                  <c:v>1190.0</c:v>
                </c:pt>
                <c:pt idx="20">
                  <c:v>1168.0</c:v>
                </c:pt>
                <c:pt idx="21">
                  <c:v>1238.0</c:v>
                </c:pt>
                <c:pt idx="22">
                  <c:v>1126.0</c:v>
                </c:pt>
                <c:pt idx="23">
                  <c:v>1092.0</c:v>
                </c:pt>
                <c:pt idx="24">
                  <c:v>1117.0</c:v>
                </c:pt>
                <c:pt idx="25">
                  <c:v>1117.0</c:v>
                </c:pt>
                <c:pt idx="26">
                  <c:v>1032.0</c:v>
                </c:pt>
                <c:pt idx="27">
                  <c:v>1006.0</c:v>
                </c:pt>
                <c:pt idx="28">
                  <c:v>1058.0</c:v>
                </c:pt>
                <c:pt idx="29">
                  <c:v>1081.0</c:v>
                </c:pt>
                <c:pt idx="30">
                  <c:v>990.0</c:v>
                </c:pt>
                <c:pt idx="31">
                  <c:v>1135.0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921.3031871739352</c:v>
                </c:pt>
                <c:pt idx="5" formatCode="0">
                  <c:v>930.525705671799</c:v>
                </c:pt>
                <c:pt idx="6" formatCode="0">
                  <c:v>943.1993620105084</c:v>
                </c:pt>
                <c:pt idx="7" formatCode="0">
                  <c:v>960.5951657613016</c:v>
                </c:pt>
                <c:pt idx="8" formatCode="0">
                  <c:v>983.8921118251847</c:v>
                </c:pt>
                <c:pt idx="9" formatCode="0">
                  <c:v>1013.961310017973</c:v>
                </c:pt>
                <c:pt idx="10" formatCode="0">
                  <c:v>1049.54180005525</c:v>
                </c:pt>
                <c:pt idx="11" formatCode="0">
                  <c:v>1092.954577953709</c:v>
                </c:pt>
                <c:pt idx="12" formatCode="0">
                  <c:v>1139.771875640816</c:v>
                </c:pt>
                <c:pt idx="13" formatCode="0">
                  <c:v>1183.956530617709</c:v>
                </c:pt>
                <c:pt idx="14" formatCode="0">
                  <c:v>1225.950225587094</c:v>
                </c:pt>
                <c:pt idx="15" formatCode="0">
                  <c:v>1257.848645134884</c:v>
                </c:pt>
                <c:pt idx="16" formatCode="0">
                  <c:v>1275.078362399015</c:v>
                </c:pt>
                <c:pt idx="17" formatCode="0">
                  <c:v>1275.782732730396</c:v>
                </c:pt>
                <c:pt idx="18" formatCode="0">
                  <c:v>1262.656777919282</c:v>
                </c:pt>
                <c:pt idx="19" formatCode="0">
                  <c:v>1237.017743270667</c:v>
                </c:pt>
                <c:pt idx="20" formatCode="0">
                  <c:v>1203.22003204966</c:v>
                </c:pt>
                <c:pt idx="21" formatCode="0">
                  <c:v>1167.241757186034</c:v>
                </c:pt>
                <c:pt idx="22" formatCode="0">
                  <c:v>1132.003573402265</c:v>
                </c:pt>
                <c:pt idx="23" formatCode="0">
                  <c:v>1103.327091045735</c:v>
                </c:pt>
                <c:pt idx="24" formatCode="0">
                  <c:v>1083.270428248783</c:v>
                </c:pt>
                <c:pt idx="25" formatCode="0">
                  <c:v>1069.675987898914</c:v>
                </c:pt>
                <c:pt idx="26" formatCode="0">
                  <c:v>1060.991261419082</c:v>
                </c:pt>
                <c:pt idx="27" formatCode="0">
                  <c:v>1057.278815259485</c:v>
                </c:pt>
                <c:pt idx="28" formatCode="0">
                  <c:v>1057.338117627369</c:v>
                </c:pt>
                <c:pt idx="29" formatCode="0">
                  <c:v>1059.875955713266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736120"/>
        <c:axId val="2100739288"/>
      </c:scatterChart>
      <c:valAx>
        <c:axId val="2100736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739288"/>
        <c:crosses val="autoZero"/>
        <c:crossBetween val="midCat"/>
      </c:valAx>
      <c:valAx>
        <c:axId val="2100739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736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793.0</c:v>
                </c:pt>
                <c:pt idx="1">
                  <c:v>820.0</c:v>
                </c:pt>
                <c:pt idx="2">
                  <c:v>906.0</c:v>
                </c:pt>
                <c:pt idx="3">
                  <c:v>938.0</c:v>
                </c:pt>
                <c:pt idx="4">
                  <c:v>895.0</c:v>
                </c:pt>
                <c:pt idx="5">
                  <c:v>918.0</c:v>
                </c:pt>
                <c:pt idx="6">
                  <c:v>999.0</c:v>
                </c:pt>
                <c:pt idx="7">
                  <c:v>938.0</c:v>
                </c:pt>
                <c:pt idx="8">
                  <c:v>992.0</c:v>
                </c:pt>
                <c:pt idx="9">
                  <c:v>999.0</c:v>
                </c:pt>
                <c:pt idx="10">
                  <c:v>1048.0</c:v>
                </c:pt>
                <c:pt idx="11">
                  <c:v>1071.0</c:v>
                </c:pt>
                <c:pt idx="12">
                  <c:v>1107.0</c:v>
                </c:pt>
                <c:pt idx="13">
                  <c:v>1230.0</c:v>
                </c:pt>
                <c:pt idx="14">
                  <c:v>1204.0</c:v>
                </c:pt>
                <c:pt idx="15">
                  <c:v>1254.0</c:v>
                </c:pt>
                <c:pt idx="16">
                  <c:v>1257.0</c:v>
                </c:pt>
                <c:pt idx="17">
                  <c:v>1225.0</c:v>
                </c:pt>
                <c:pt idx="18">
                  <c:v>1176.0</c:v>
                </c:pt>
                <c:pt idx="19">
                  <c:v>1157.0</c:v>
                </c:pt>
                <c:pt idx="20">
                  <c:v>1160.0</c:v>
                </c:pt>
                <c:pt idx="21">
                  <c:v>1135.0</c:v>
                </c:pt>
                <c:pt idx="22">
                  <c:v>1064.0</c:v>
                </c:pt>
                <c:pt idx="23">
                  <c:v>1058.0</c:v>
                </c:pt>
                <c:pt idx="24">
                  <c:v>1020.0</c:v>
                </c:pt>
                <c:pt idx="25">
                  <c:v>1014.0</c:v>
                </c:pt>
                <c:pt idx="26">
                  <c:v>1070.0</c:v>
                </c:pt>
                <c:pt idx="27">
                  <c:v>1069.0</c:v>
                </c:pt>
                <c:pt idx="28">
                  <c:v>1072.0</c:v>
                </c:pt>
                <c:pt idx="29">
                  <c:v>1018.0</c:v>
                </c:pt>
                <c:pt idx="30">
                  <c:v>1058.0</c:v>
                </c:pt>
                <c:pt idx="31">
                  <c:v>1003.0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</c:v>
                </c:pt>
                <c:pt idx="5" formatCode="0">
                  <c:v>928.3969305210315</c:v>
                </c:pt>
                <c:pt idx="6" formatCode="0">
                  <c:v>939.5253403039687</c:v>
                </c:pt>
                <c:pt idx="7" formatCode="0">
                  <c:v>955.3515816634455</c:v>
                </c:pt>
                <c:pt idx="8" formatCode="0">
                  <c:v>977.5174959908026</c:v>
                </c:pt>
                <c:pt idx="9" formatCode="0">
                  <c:v>1007.340342550908</c:v>
                </c:pt>
                <c:pt idx="10" formatCode="0">
                  <c:v>1043.681238141686</c:v>
                </c:pt>
                <c:pt idx="11" formatCode="0">
                  <c:v>1088.586766896441</c:v>
                </c:pt>
                <c:pt idx="12" formatCode="0">
                  <c:v>1136.543751476042</c:v>
                </c:pt>
                <c:pt idx="13" formatCode="0">
                  <c:v>1180.049987049756</c:v>
                </c:pt>
                <c:pt idx="14" formatCode="0">
                  <c:v>1217.875519527455</c:v>
                </c:pt>
                <c:pt idx="15" formatCode="0">
                  <c:v>1241.080238907323</c:v>
                </c:pt>
                <c:pt idx="16" formatCode="0">
                  <c:v>1245.636535800961</c:v>
                </c:pt>
                <c:pt idx="17" formatCode="0">
                  <c:v>1231.940873404567</c:v>
                </c:pt>
                <c:pt idx="18" formatCode="0">
                  <c:v>1206.559786023544</c:v>
                </c:pt>
                <c:pt idx="19" formatCode="0">
                  <c:v>1171.6560786111</c:v>
                </c:pt>
                <c:pt idx="20" formatCode="0">
                  <c:v>1134.33063338846</c:v>
                </c:pt>
                <c:pt idx="21" formatCode="0">
                  <c:v>1101.062690439097</c:v>
                </c:pt>
                <c:pt idx="22" formatCode="0">
                  <c:v>1073.944466458582</c:v>
                </c:pt>
                <c:pt idx="23" formatCode="0">
                  <c:v>1056.121484621504</c:v>
                </c:pt>
                <c:pt idx="24" formatCode="0">
                  <c:v>1046.602374580906</c:v>
                </c:pt>
                <c:pt idx="25" formatCode="0">
                  <c:v>1042.411477792661</c:v>
                </c:pt>
                <c:pt idx="26" formatCode="0">
                  <c:v>1041.985161288327</c:v>
                </c:pt>
                <c:pt idx="27" formatCode="0">
                  <c:v>1044.488797994353</c:v>
                </c:pt>
                <c:pt idx="28" formatCode="0">
                  <c:v>1048.112883735731</c:v>
                </c:pt>
                <c:pt idx="29" formatCode="0">
                  <c:v>1053.065352201563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781736"/>
        <c:axId val="2100784904"/>
      </c:scatterChart>
      <c:valAx>
        <c:axId val="210078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784904"/>
        <c:crosses val="autoZero"/>
        <c:crossBetween val="midCat"/>
      </c:valAx>
      <c:valAx>
        <c:axId val="2100784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781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484.0</c:v>
                </c:pt>
                <c:pt idx="1">
                  <c:v>549.0</c:v>
                </c:pt>
                <c:pt idx="2">
                  <c:v>554.0</c:v>
                </c:pt>
                <c:pt idx="3">
                  <c:v>529.0</c:v>
                </c:pt>
                <c:pt idx="4">
                  <c:v>579.0</c:v>
                </c:pt>
                <c:pt idx="5">
                  <c:v>576.0</c:v>
                </c:pt>
                <c:pt idx="6">
                  <c:v>569.0</c:v>
                </c:pt>
                <c:pt idx="7">
                  <c:v>597.0</c:v>
                </c:pt>
                <c:pt idx="8">
                  <c:v>612.0</c:v>
                </c:pt>
                <c:pt idx="9">
                  <c:v>628.0</c:v>
                </c:pt>
                <c:pt idx="10">
                  <c:v>683.0</c:v>
                </c:pt>
                <c:pt idx="11">
                  <c:v>657.0</c:v>
                </c:pt>
                <c:pt idx="12">
                  <c:v>700.0</c:v>
                </c:pt>
                <c:pt idx="13">
                  <c:v>729.0</c:v>
                </c:pt>
                <c:pt idx="14">
                  <c:v>729.0</c:v>
                </c:pt>
                <c:pt idx="15">
                  <c:v>828.0</c:v>
                </c:pt>
                <c:pt idx="16">
                  <c:v>862.0</c:v>
                </c:pt>
                <c:pt idx="17">
                  <c:v>807.0</c:v>
                </c:pt>
                <c:pt idx="18">
                  <c:v>879.0</c:v>
                </c:pt>
                <c:pt idx="19">
                  <c:v>786.0</c:v>
                </c:pt>
                <c:pt idx="20">
                  <c:v>742.0</c:v>
                </c:pt>
                <c:pt idx="21">
                  <c:v>744.0</c:v>
                </c:pt>
                <c:pt idx="22">
                  <c:v>761.0</c:v>
                </c:pt>
                <c:pt idx="23">
                  <c:v>658.0</c:v>
                </c:pt>
                <c:pt idx="24">
                  <c:v>709.0</c:v>
                </c:pt>
                <c:pt idx="25">
                  <c:v>659.0</c:v>
                </c:pt>
                <c:pt idx="26">
                  <c:v>636.0</c:v>
                </c:pt>
                <c:pt idx="27">
                  <c:v>680.0</c:v>
                </c:pt>
                <c:pt idx="28">
                  <c:v>648.0</c:v>
                </c:pt>
                <c:pt idx="29">
                  <c:v>623.0</c:v>
                </c:pt>
                <c:pt idx="30">
                  <c:v>652.0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576.8909662343906</c:v>
                </c:pt>
                <c:pt idx="5" formatCode="0">
                  <c:v>580.8602604002347</c:v>
                </c:pt>
                <c:pt idx="6" formatCode="0">
                  <c:v>586.4027140666233</c:v>
                </c:pt>
                <c:pt idx="7" formatCode="0">
                  <c:v>594.3962052769182</c:v>
                </c:pt>
                <c:pt idx="8" formatCode="0">
                  <c:v>605.9310278522586</c:v>
                </c:pt>
                <c:pt idx="9" formatCode="0">
                  <c:v>622.1724455737158</c:v>
                </c:pt>
                <c:pt idx="10" formatCode="0">
                  <c:v>643.1746216398804</c:v>
                </c:pt>
                <c:pt idx="11" formatCode="0">
                  <c:v>671.1862989791098</c:v>
                </c:pt>
                <c:pt idx="12" formatCode="0">
                  <c:v>704.2146118693336</c:v>
                </c:pt>
                <c:pt idx="13" formatCode="0">
                  <c:v>738.2090138430608</c:v>
                </c:pt>
                <c:pt idx="14" formatCode="0">
                  <c:v>773.639304045674</c:v>
                </c:pt>
                <c:pt idx="15" formatCode="0">
                  <c:v>803.877838320811</c:v>
                </c:pt>
                <c:pt idx="16" formatCode="0">
                  <c:v>823.9732989106697</c:v>
                </c:pt>
                <c:pt idx="17" formatCode="0">
                  <c:v>830.7614788019537</c:v>
                </c:pt>
                <c:pt idx="18" formatCode="0">
                  <c:v>824.742545089749</c:v>
                </c:pt>
                <c:pt idx="19" formatCode="0">
                  <c:v>806.911445169294</c:v>
                </c:pt>
                <c:pt idx="20" formatCode="0">
                  <c:v>780.251472965491</c:v>
                </c:pt>
                <c:pt idx="21" formatCode="0">
                  <c:v>749.9618465357967</c:v>
                </c:pt>
                <c:pt idx="22" formatCode="0">
                  <c:v>719.0244679709434</c:v>
                </c:pt>
                <c:pt idx="23" formatCode="0">
                  <c:v>693.0462813147424</c:v>
                </c:pt>
                <c:pt idx="24" formatCode="0">
                  <c:v>674.3572066284614</c:v>
                </c:pt>
                <c:pt idx="25" formatCode="0">
                  <c:v>661.2250846257323</c:v>
                </c:pt>
                <c:pt idx="26" formatCode="0">
                  <c:v>652.2136153432537</c:v>
                </c:pt>
                <c:pt idx="27" formatCode="0">
                  <c:v>647.3848213737832</c:v>
                </c:pt>
                <c:pt idx="28" formatCode="0">
                  <c:v>645.9428897873303</c:v>
                </c:pt>
                <c:pt idx="29" formatCode="0">
                  <c:v>646.3260784188734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827880"/>
        <c:axId val="2100831048"/>
      </c:scatterChart>
      <c:valAx>
        <c:axId val="210082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831048"/>
        <c:crosses val="autoZero"/>
        <c:crossBetween val="midCat"/>
      </c:valAx>
      <c:valAx>
        <c:axId val="2100831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827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485.0</c:v>
                </c:pt>
                <c:pt idx="1">
                  <c:v>484.0</c:v>
                </c:pt>
                <c:pt idx="2">
                  <c:v>562.0</c:v>
                </c:pt>
                <c:pt idx="3">
                  <c:v>552.0</c:v>
                </c:pt>
                <c:pt idx="4">
                  <c:v>571.0</c:v>
                </c:pt>
                <c:pt idx="5">
                  <c:v>615.0</c:v>
                </c:pt>
                <c:pt idx="6">
                  <c:v>582.0</c:v>
                </c:pt>
                <c:pt idx="7">
                  <c:v>578.0</c:v>
                </c:pt>
                <c:pt idx="8">
                  <c:v>636.0</c:v>
                </c:pt>
                <c:pt idx="9">
                  <c:v>651.0</c:v>
                </c:pt>
                <c:pt idx="10">
                  <c:v>666.0</c:v>
                </c:pt>
                <c:pt idx="11">
                  <c:v>667.0</c:v>
                </c:pt>
                <c:pt idx="12">
                  <c:v>757.0</c:v>
                </c:pt>
                <c:pt idx="13">
                  <c:v>774.0</c:v>
                </c:pt>
                <c:pt idx="14">
                  <c:v>852.0</c:v>
                </c:pt>
                <c:pt idx="15">
                  <c:v>863.0</c:v>
                </c:pt>
                <c:pt idx="16">
                  <c:v>920.0</c:v>
                </c:pt>
                <c:pt idx="17">
                  <c:v>898.0</c:v>
                </c:pt>
                <c:pt idx="18">
                  <c:v>820.0</c:v>
                </c:pt>
                <c:pt idx="19">
                  <c:v>819.0</c:v>
                </c:pt>
                <c:pt idx="20">
                  <c:v>729.0</c:v>
                </c:pt>
                <c:pt idx="21">
                  <c:v>708.0</c:v>
                </c:pt>
                <c:pt idx="22">
                  <c:v>651.0</c:v>
                </c:pt>
                <c:pt idx="23">
                  <c:v>686.0</c:v>
                </c:pt>
                <c:pt idx="24">
                  <c:v>657.0</c:v>
                </c:pt>
                <c:pt idx="25">
                  <c:v>688.0</c:v>
                </c:pt>
                <c:pt idx="26">
                  <c:v>637.0</c:v>
                </c:pt>
                <c:pt idx="27">
                  <c:v>664.0</c:v>
                </c:pt>
                <c:pt idx="28">
                  <c:v>666.0</c:v>
                </c:pt>
                <c:pt idx="29">
                  <c:v>694.0</c:v>
                </c:pt>
                <c:pt idx="30">
                  <c:v>619.0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</c:v>
                </c:pt>
                <c:pt idx="5" formatCode="0">
                  <c:v>592.213876125892</c:v>
                </c:pt>
                <c:pt idx="6" formatCode="0">
                  <c:v>596.4599861799045</c:v>
                </c:pt>
                <c:pt idx="7" formatCode="0">
                  <c:v>602.2875651751824</c:v>
                </c:pt>
                <c:pt idx="8" formatCode="0">
                  <c:v>611.4050225956536</c:v>
                </c:pt>
                <c:pt idx="9" formatCode="0">
                  <c:v>626.6248282257585</c:v>
                </c:pt>
                <c:pt idx="10" formatCode="0">
                  <c:v>650.3709028634636</c:v>
                </c:pt>
                <c:pt idx="11" formatCode="0">
                  <c:v>687.8095739521536</c:v>
                </c:pt>
                <c:pt idx="12" formatCode="0">
                  <c:v>737.7542901768857</c:v>
                </c:pt>
                <c:pt idx="13" formatCode="0">
                  <c:v>792.2707318454087</c:v>
                </c:pt>
                <c:pt idx="14" formatCode="0">
                  <c:v>847.655899545051</c:v>
                </c:pt>
                <c:pt idx="15" formatCode="0">
                  <c:v>887.036361787926</c:v>
                </c:pt>
                <c:pt idx="16" formatCode="0">
                  <c:v>898.7007880537395</c:v>
                </c:pt>
                <c:pt idx="17" formatCode="0">
                  <c:v>880.2258968933787</c:v>
                </c:pt>
                <c:pt idx="18" formatCode="0">
                  <c:v>842.6383240216623</c:v>
                </c:pt>
                <c:pt idx="19" formatCode="0">
                  <c:v>792.572808806692</c:v>
                </c:pt>
                <c:pt idx="20" formatCode="0">
                  <c:v>743.6841769239637</c:v>
                </c:pt>
                <c:pt idx="21" formatCode="0">
                  <c:v>705.8268553185306</c:v>
                </c:pt>
                <c:pt idx="22" formatCode="0">
                  <c:v>680.4284408377084</c:v>
                </c:pt>
                <c:pt idx="23" formatCode="0">
                  <c:v>667.6584837908606</c:v>
                </c:pt>
                <c:pt idx="24" formatCode="0">
                  <c:v>663.1188884339951</c:v>
                </c:pt>
                <c:pt idx="25" formatCode="0">
                  <c:v>662.6506849575848</c:v>
                </c:pt>
                <c:pt idx="26" formatCode="0">
                  <c:v>664.4416902965144</c:v>
                </c:pt>
                <c:pt idx="27" formatCode="0">
                  <c:v>667.4602878042762</c:v>
                </c:pt>
                <c:pt idx="28" formatCode="0">
                  <c:v>670.4631070560638</c:v>
                </c:pt>
                <c:pt idx="29" formatCode="0">
                  <c:v>674.0001395328918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873640"/>
        <c:axId val="2100876808"/>
      </c:scatterChart>
      <c:valAx>
        <c:axId val="210087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876808"/>
        <c:crosses val="autoZero"/>
        <c:crossBetween val="midCat"/>
      </c:valAx>
      <c:valAx>
        <c:axId val="210087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87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'980014'!$E$3369:$E$3400</c:f>
              <c:numCache>
                <c:formatCode>General</c:formatCode>
                <c:ptCount val="32"/>
                <c:pt idx="0">
                  <c:v>518.0</c:v>
                </c:pt>
                <c:pt idx="1">
                  <c:v>523.0</c:v>
                </c:pt>
                <c:pt idx="2">
                  <c:v>541.0</c:v>
                </c:pt>
                <c:pt idx="3">
                  <c:v>569.0</c:v>
                </c:pt>
                <c:pt idx="4">
                  <c:v>586.0</c:v>
                </c:pt>
                <c:pt idx="5">
                  <c:v>617.0</c:v>
                </c:pt>
                <c:pt idx="6">
                  <c:v>636.0</c:v>
                </c:pt>
                <c:pt idx="7">
                  <c:v>641.0</c:v>
                </c:pt>
                <c:pt idx="8">
                  <c:v>617.0</c:v>
                </c:pt>
                <c:pt idx="9">
                  <c:v>649.0</c:v>
                </c:pt>
                <c:pt idx="10">
                  <c:v>698.0</c:v>
                </c:pt>
                <c:pt idx="11">
                  <c:v>688.0</c:v>
                </c:pt>
                <c:pt idx="12">
                  <c:v>742.0</c:v>
                </c:pt>
                <c:pt idx="13">
                  <c:v>802.0</c:v>
                </c:pt>
                <c:pt idx="14">
                  <c:v>892.0</c:v>
                </c:pt>
                <c:pt idx="15">
                  <c:v>875.0</c:v>
                </c:pt>
                <c:pt idx="16">
                  <c:v>854.0</c:v>
                </c:pt>
                <c:pt idx="17">
                  <c:v>880.0</c:v>
                </c:pt>
                <c:pt idx="18">
                  <c:v>786.0</c:v>
                </c:pt>
                <c:pt idx="19">
                  <c:v>754.0</c:v>
                </c:pt>
                <c:pt idx="20">
                  <c:v>772.0</c:v>
                </c:pt>
                <c:pt idx="21">
                  <c:v>709.0</c:v>
                </c:pt>
                <c:pt idx="22">
                  <c:v>667.0</c:v>
                </c:pt>
                <c:pt idx="23">
                  <c:v>693.0</c:v>
                </c:pt>
                <c:pt idx="24">
                  <c:v>629.0</c:v>
                </c:pt>
                <c:pt idx="25">
                  <c:v>680.0</c:v>
                </c:pt>
                <c:pt idx="26">
                  <c:v>662.0</c:v>
                </c:pt>
                <c:pt idx="27">
                  <c:v>631.0</c:v>
                </c:pt>
                <c:pt idx="28">
                  <c:v>640.0</c:v>
                </c:pt>
                <c:pt idx="29">
                  <c:v>600.0</c:v>
                </c:pt>
                <c:pt idx="30">
                  <c:v>645.0</c:v>
                </c:pt>
                <c:pt idx="31">
                  <c:v>713.0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'980014'!$F$3369:$F$3400</c:f>
              <c:numCache>
                <c:formatCode>General</c:formatCode>
                <c:ptCount val="32"/>
                <c:pt idx="4" formatCode="0">
                  <c:v>610.5595760396907</c:v>
                </c:pt>
                <c:pt idx="5" formatCode="0">
                  <c:v>612.7862900497173</c:v>
                </c:pt>
                <c:pt idx="6" formatCode="0">
                  <c:v>616.510223520727</c:v>
                </c:pt>
                <c:pt idx="7" formatCode="0">
                  <c:v>623.0986633168096</c:v>
                </c:pt>
                <c:pt idx="8" formatCode="0">
                  <c:v>634.5101560052757</c:v>
                </c:pt>
                <c:pt idx="9" formatCode="0">
                  <c:v>653.0018281420619</c:v>
                </c:pt>
                <c:pt idx="10" formatCode="0">
                  <c:v>679.2798052344836</c:v>
                </c:pt>
                <c:pt idx="11" formatCode="0">
                  <c:v>716.2098123415431</c:v>
                </c:pt>
                <c:pt idx="12" formatCode="0">
                  <c:v>760.0850859182918</c:v>
                </c:pt>
                <c:pt idx="13" formatCode="0">
                  <c:v>803.2561815955312</c:v>
                </c:pt>
                <c:pt idx="14" formatCode="0">
                  <c:v>843.0435816614202</c:v>
                </c:pt>
                <c:pt idx="15" formatCode="0">
                  <c:v>868.1309521733674</c:v>
                </c:pt>
                <c:pt idx="16" formatCode="0">
                  <c:v>872.1214884163524</c:v>
                </c:pt>
                <c:pt idx="17" formatCode="0">
                  <c:v>854.5503389582453</c:v>
                </c:pt>
                <c:pt idx="18" formatCode="0">
                  <c:v>823.4125318210655</c:v>
                </c:pt>
                <c:pt idx="19" formatCode="0">
                  <c:v>781.843073013972</c:v>
                </c:pt>
                <c:pt idx="20" formatCode="0">
                  <c:v>739.033706178491</c:v>
                </c:pt>
                <c:pt idx="21" formatCode="0">
                  <c:v>702.6042799307587</c:v>
                </c:pt>
                <c:pt idx="22" formatCode="0">
                  <c:v>674.3926701853568</c:v>
                </c:pt>
                <c:pt idx="23" formatCode="0">
                  <c:v>656.6474282876155</c:v>
                </c:pt>
                <c:pt idx="24" formatCode="0">
                  <c:v>647.2067405689523</c:v>
                </c:pt>
                <c:pt idx="25" formatCode="0">
                  <c:v>642.4767058965271</c:v>
                </c:pt>
                <c:pt idx="26" formatCode="0">
                  <c:v>640.4996046958901</c:v>
                </c:pt>
                <c:pt idx="27" formatCode="0">
                  <c:v>640.3484136102402</c:v>
                </c:pt>
                <c:pt idx="28" formatCode="0">
                  <c:v>641.0008611156182</c:v>
                </c:pt>
                <c:pt idx="29" formatCode="0">
                  <c:v>642.1205008125224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919400"/>
        <c:axId val="2100922568"/>
      </c:scatterChart>
      <c:valAx>
        <c:axId val="210091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922568"/>
        <c:crosses val="autoZero"/>
        <c:crossBetween val="midCat"/>
      </c:valAx>
      <c:valAx>
        <c:axId val="2100922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919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'980014'!$E$3419:$E$3450</c:f>
              <c:numCache>
                <c:formatCode>General</c:formatCode>
                <c:ptCount val="32"/>
                <c:pt idx="0">
                  <c:v>839.0</c:v>
                </c:pt>
                <c:pt idx="1">
                  <c:v>839.0</c:v>
                </c:pt>
                <c:pt idx="2">
                  <c:v>833.0</c:v>
                </c:pt>
                <c:pt idx="3">
                  <c:v>922.0</c:v>
                </c:pt>
                <c:pt idx="4">
                  <c:v>914.0</c:v>
                </c:pt>
                <c:pt idx="5">
                  <c:v>926.0</c:v>
                </c:pt>
                <c:pt idx="6">
                  <c:v>987.0</c:v>
                </c:pt>
                <c:pt idx="7">
                  <c:v>986.0</c:v>
                </c:pt>
                <c:pt idx="8">
                  <c:v>943.0</c:v>
                </c:pt>
                <c:pt idx="9">
                  <c:v>1023.0</c:v>
                </c:pt>
                <c:pt idx="10">
                  <c:v>1078.0</c:v>
                </c:pt>
                <c:pt idx="11">
                  <c:v>1150.0</c:v>
                </c:pt>
                <c:pt idx="12">
                  <c:v>1061.0</c:v>
                </c:pt>
                <c:pt idx="13">
                  <c:v>1126.0</c:v>
                </c:pt>
                <c:pt idx="14">
                  <c:v>1197.0</c:v>
                </c:pt>
                <c:pt idx="15">
                  <c:v>1247.0</c:v>
                </c:pt>
                <c:pt idx="16">
                  <c:v>1214.0</c:v>
                </c:pt>
                <c:pt idx="17">
                  <c:v>1206.0</c:v>
                </c:pt>
                <c:pt idx="18">
                  <c:v>1162.0</c:v>
                </c:pt>
                <c:pt idx="19">
                  <c:v>1095.0</c:v>
                </c:pt>
                <c:pt idx="20">
                  <c:v>1204.0</c:v>
                </c:pt>
                <c:pt idx="21">
                  <c:v>1149.0</c:v>
                </c:pt>
                <c:pt idx="22">
                  <c:v>1123.0</c:v>
                </c:pt>
                <c:pt idx="23">
                  <c:v>1079.0</c:v>
                </c:pt>
                <c:pt idx="24">
                  <c:v>1132.0</c:v>
                </c:pt>
                <c:pt idx="25">
                  <c:v>1072.0</c:v>
                </c:pt>
                <c:pt idx="26">
                  <c:v>1056.0</c:v>
                </c:pt>
                <c:pt idx="27">
                  <c:v>1052.0</c:v>
                </c:pt>
                <c:pt idx="28">
                  <c:v>1013.0</c:v>
                </c:pt>
                <c:pt idx="29">
                  <c:v>1016.0</c:v>
                </c:pt>
                <c:pt idx="30">
                  <c:v>1079.0</c:v>
                </c:pt>
                <c:pt idx="31">
                  <c:v>1070.0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'980014'!$F$3419:$F$3450</c:f>
              <c:numCache>
                <c:formatCode>General</c:formatCode>
                <c:ptCount val="32"/>
                <c:pt idx="4" formatCode="0">
                  <c:v>915.0535675050252</c:v>
                </c:pt>
                <c:pt idx="5" formatCode="0">
                  <c:v>931.2308358588597</c:v>
                </c:pt>
                <c:pt idx="6" formatCode="0">
                  <c:v>951.48781639771</c:v>
                </c:pt>
                <c:pt idx="7" formatCode="0">
                  <c:v>975.5864975512224</c:v>
                </c:pt>
                <c:pt idx="8" formatCode="0">
                  <c:v>1002.804133583589</c:v>
                </c:pt>
                <c:pt idx="9" formatCode="0">
                  <c:v>1032.267981955802</c:v>
                </c:pt>
                <c:pt idx="10" formatCode="0">
                  <c:v>1061.853753414573</c:v>
                </c:pt>
                <c:pt idx="11" formatCode="0">
                  <c:v>1092.957387729451</c:v>
                </c:pt>
                <c:pt idx="12" formatCode="0">
                  <c:v>1122.405242478753</c:v>
                </c:pt>
                <c:pt idx="13" formatCode="0">
                  <c:v>1147.502292437325</c:v>
                </c:pt>
                <c:pt idx="14" formatCode="0">
                  <c:v>1169.658126408174</c:v>
                </c:pt>
                <c:pt idx="15" formatCode="0">
                  <c:v>1185.848025322416</c:v>
                </c:pt>
                <c:pt idx="16" formatCode="0">
                  <c:v>1194.888990645444</c:v>
                </c:pt>
                <c:pt idx="17" formatCode="0">
                  <c:v>1196.43689933288</c:v>
                </c:pt>
                <c:pt idx="18" formatCode="0">
                  <c:v>1191.559122688561</c:v>
                </c:pt>
                <c:pt idx="19" formatCode="0">
                  <c:v>1180.474828284949</c:v>
                </c:pt>
                <c:pt idx="20" formatCode="0">
                  <c:v>1164.232153912853</c:v>
                </c:pt>
                <c:pt idx="21" formatCode="0">
                  <c:v>1144.77900610477</c:v>
                </c:pt>
                <c:pt idx="22" formatCode="0">
                  <c:v>1122.739496147174</c:v>
                </c:pt>
                <c:pt idx="23" formatCode="0">
                  <c:v>1101.25308968233</c:v>
                </c:pt>
                <c:pt idx="24" formatCode="0">
                  <c:v>1082.666601064295</c:v>
                </c:pt>
                <c:pt idx="25" formatCode="0">
                  <c:v>1066.40782763501</c:v>
                </c:pt>
                <c:pt idx="26" formatCode="0">
                  <c:v>1051.565212729073</c:v>
                </c:pt>
                <c:pt idx="27" formatCode="0">
                  <c:v>1039.40982361517</c:v>
                </c:pt>
                <c:pt idx="28" formatCode="0">
                  <c:v>1031.680830803843</c:v>
                </c:pt>
                <c:pt idx="29" formatCode="0">
                  <c:v>1025.950844714733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965160"/>
        <c:axId val="2100968328"/>
      </c:scatterChart>
      <c:valAx>
        <c:axId val="210096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968328"/>
        <c:crosses val="autoZero"/>
        <c:crossBetween val="midCat"/>
      </c:valAx>
      <c:valAx>
        <c:axId val="2100968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965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506.0</c:v>
                </c:pt>
                <c:pt idx="1">
                  <c:v>517.0</c:v>
                </c:pt>
                <c:pt idx="2">
                  <c:v>551.0</c:v>
                </c:pt>
                <c:pt idx="3">
                  <c:v>546.0</c:v>
                </c:pt>
                <c:pt idx="4">
                  <c:v>551.0</c:v>
                </c:pt>
                <c:pt idx="5">
                  <c:v>601.0</c:v>
                </c:pt>
                <c:pt idx="6">
                  <c:v>595.0</c:v>
                </c:pt>
                <c:pt idx="7">
                  <c:v>627.0</c:v>
                </c:pt>
                <c:pt idx="8">
                  <c:v>671.0</c:v>
                </c:pt>
                <c:pt idx="9">
                  <c:v>665.0</c:v>
                </c:pt>
                <c:pt idx="10">
                  <c:v>673.0</c:v>
                </c:pt>
                <c:pt idx="11">
                  <c:v>716.0</c:v>
                </c:pt>
                <c:pt idx="12">
                  <c:v>700.0</c:v>
                </c:pt>
                <c:pt idx="13">
                  <c:v>782.0</c:v>
                </c:pt>
                <c:pt idx="14">
                  <c:v>810.0</c:v>
                </c:pt>
                <c:pt idx="15">
                  <c:v>831.0</c:v>
                </c:pt>
                <c:pt idx="16">
                  <c:v>854.0</c:v>
                </c:pt>
                <c:pt idx="17">
                  <c:v>834.0</c:v>
                </c:pt>
                <c:pt idx="18">
                  <c:v>809.0</c:v>
                </c:pt>
                <c:pt idx="19">
                  <c:v>801.0</c:v>
                </c:pt>
                <c:pt idx="20">
                  <c:v>742.0</c:v>
                </c:pt>
                <c:pt idx="21">
                  <c:v>745.0</c:v>
                </c:pt>
                <c:pt idx="22">
                  <c:v>736.0</c:v>
                </c:pt>
                <c:pt idx="23">
                  <c:v>665.0</c:v>
                </c:pt>
                <c:pt idx="24">
                  <c:v>718.0</c:v>
                </c:pt>
                <c:pt idx="25">
                  <c:v>652.0</c:v>
                </c:pt>
                <c:pt idx="26">
                  <c:v>669.0</c:v>
                </c:pt>
                <c:pt idx="27">
                  <c:v>714.0</c:v>
                </c:pt>
                <c:pt idx="28">
                  <c:v>711.0</c:v>
                </c:pt>
                <c:pt idx="29">
                  <c:v>704.0</c:v>
                </c:pt>
                <c:pt idx="30">
                  <c:v>694.0</c:v>
                </c:pt>
                <c:pt idx="31">
                  <c:v>719.0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</c:v>
                </c:pt>
                <c:pt idx="6" formatCode="0">
                  <c:v>615.2938591477712</c:v>
                </c:pt>
                <c:pt idx="7" formatCode="0">
                  <c:v>623.2743557254723</c:v>
                </c:pt>
                <c:pt idx="8" formatCode="0">
                  <c:v>634.8247348523957</c:v>
                </c:pt>
                <c:pt idx="9" formatCode="0">
                  <c:v>651.5058421607427</c:v>
                </c:pt>
                <c:pt idx="10" formatCode="0">
                  <c:v>673.6786393224606</c:v>
                </c:pt>
                <c:pt idx="11" formatCode="0">
                  <c:v>703.747735498531</c:v>
                </c:pt>
                <c:pt idx="12" formatCode="0">
                  <c:v>739.0466593662714</c:v>
                </c:pt>
                <c:pt idx="13" formatCode="0">
                  <c:v>774.1530643979123</c:v>
                </c:pt>
                <c:pt idx="14" formatCode="0">
                  <c:v>807.8984126457274</c:v>
                </c:pt>
                <c:pt idx="15" formatCode="0">
                  <c:v>831.979648997629</c:v>
                </c:pt>
                <c:pt idx="16" formatCode="0">
                  <c:v>841.3236023782941</c:v>
                </c:pt>
                <c:pt idx="17" formatCode="0">
                  <c:v>834.7037287640403</c:v>
                </c:pt>
                <c:pt idx="18" formatCode="0">
                  <c:v>816.711365887665</c:v>
                </c:pt>
                <c:pt idx="19" formatCode="0">
                  <c:v>789.754785455702</c:v>
                </c:pt>
                <c:pt idx="20" formatCode="0">
                  <c:v>760.0848472977127</c:v>
                </c:pt>
                <c:pt idx="21" formatCode="0">
                  <c:v>733.6580798933041</c:v>
                </c:pt>
                <c:pt idx="22" formatCode="0">
                  <c:v>712.5942838787216</c:v>
                </c:pt>
                <c:pt idx="23" formatCode="0">
                  <c:v>699.3466685704319</c:v>
                </c:pt>
                <c:pt idx="24" formatCode="0">
                  <c:v>692.760731735748</c:v>
                </c:pt>
                <c:pt idx="25" formatCode="0">
                  <c:v>690.270414643798</c:v>
                </c:pt>
                <c:pt idx="26" formatCode="0">
                  <c:v>690.5407842678158</c:v>
                </c:pt>
                <c:pt idx="27" formatCode="0">
                  <c:v>692.7856603070037</c:v>
                </c:pt>
                <c:pt idx="28" formatCode="0">
                  <c:v>695.613345375084</c:v>
                </c:pt>
                <c:pt idx="29" formatCode="0">
                  <c:v>699.2732549398384</c:v>
                </c:pt>
                <c:pt idx="30" formatCode="0">
                  <c:v>702.9092958420832</c:v>
                </c:pt>
                <c:pt idx="31" formatCode="0">
                  <c:v>706.4835424694657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979480"/>
        <c:axId val="2095982648"/>
      </c:scatterChart>
      <c:valAx>
        <c:axId val="209597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5982648"/>
        <c:crosses val="autoZero"/>
        <c:crossBetween val="midCat"/>
      </c:valAx>
      <c:valAx>
        <c:axId val="2095982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597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'980014'!$E$3469:$E$3500</c:f>
              <c:numCache>
                <c:formatCode>General</c:formatCode>
                <c:ptCount val="32"/>
                <c:pt idx="0">
                  <c:v>776.0</c:v>
                </c:pt>
                <c:pt idx="1">
                  <c:v>819.0</c:v>
                </c:pt>
                <c:pt idx="2">
                  <c:v>866.0</c:v>
                </c:pt>
                <c:pt idx="3">
                  <c:v>888.0</c:v>
                </c:pt>
                <c:pt idx="4">
                  <c:v>939.0</c:v>
                </c:pt>
                <c:pt idx="5">
                  <c:v>972.0</c:v>
                </c:pt>
                <c:pt idx="6">
                  <c:v>977.0</c:v>
                </c:pt>
                <c:pt idx="7">
                  <c:v>1013.0</c:v>
                </c:pt>
                <c:pt idx="8">
                  <c:v>999.0</c:v>
                </c:pt>
                <c:pt idx="9">
                  <c:v>1081.0</c:v>
                </c:pt>
                <c:pt idx="10">
                  <c:v>1105.0</c:v>
                </c:pt>
                <c:pt idx="11">
                  <c:v>1069.0</c:v>
                </c:pt>
                <c:pt idx="12">
                  <c:v>1145.0</c:v>
                </c:pt>
                <c:pt idx="13">
                  <c:v>1155.0</c:v>
                </c:pt>
                <c:pt idx="14">
                  <c:v>1222.0</c:v>
                </c:pt>
                <c:pt idx="15">
                  <c:v>1291.0</c:v>
                </c:pt>
                <c:pt idx="16">
                  <c:v>1201.0</c:v>
                </c:pt>
                <c:pt idx="17">
                  <c:v>1144.0</c:v>
                </c:pt>
                <c:pt idx="18">
                  <c:v>1270.0</c:v>
                </c:pt>
                <c:pt idx="19">
                  <c:v>1100.0</c:v>
                </c:pt>
                <c:pt idx="20">
                  <c:v>1133.0</c:v>
                </c:pt>
                <c:pt idx="21">
                  <c:v>1163.0</c:v>
                </c:pt>
                <c:pt idx="22">
                  <c:v>1159.0</c:v>
                </c:pt>
                <c:pt idx="23">
                  <c:v>1112.0</c:v>
                </c:pt>
                <c:pt idx="24">
                  <c:v>1135.0</c:v>
                </c:pt>
                <c:pt idx="25">
                  <c:v>1117.0</c:v>
                </c:pt>
                <c:pt idx="26">
                  <c:v>1108.0</c:v>
                </c:pt>
                <c:pt idx="27">
                  <c:v>1120.0</c:v>
                </c:pt>
                <c:pt idx="28">
                  <c:v>1072.0</c:v>
                </c:pt>
                <c:pt idx="29">
                  <c:v>1115.0</c:v>
                </c:pt>
                <c:pt idx="30">
                  <c:v>1065.0</c:v>
                </c:pt>
                <c:pt idx="31">
                  <c:v>1035.0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'980014'!$F$3469:$F$3500</c:f>
              <c:numCache>
                <c:formatCode>General</c:formatCode>
                <c:ptCount val="32"/>
                <c:pt idx="4" formatCode="0">
                  <c:v>949.8213792596578</c:v>
                </c:pt>
                <c:pt idx="5" formatCode="0">
                  <c:v>962.491898420644</c:v>
                </c:pt>
                <c:pt idx="6" formatCode="0">
                  <c:v>978.9937393605044</c:v>
                </c:pt>
                <c:pt idx="7" formatCode="0">
                  <c:v>999.8386994257742</c:v>
                </c:pt>
                <c:pt idx="8" formatCode="0">
                  <c:v>1025.031543425915</c:v>
                </c:pt>
                <c:pt idx="9" formatCode="0">
                  <c:v>1054.091759678624</c:v>
                </c:pt>
                <c:pt idx="10" formatCode="0">
                  <c:v>1084.763891462974</c:v>
                </c:pt>
                <c:pt idx="11" formatCode="0">
                  <c:v>1118.025911500395</c:v>
                </c:pt>
                <c:pt idx="12" formatCode="0">
                  <c:v>1149.681183650071</c:v>
                </c:pt>
                <c:pt idx="13" formatCode="0">
                  <c:v>1175.84947449324</c:v>
                </c:pt>
                <c:pt idx="14" formatCode="0">
                  <c:v>1197.015215516398</c:v>
                </c:pt>
                <c:pt idx="15" formatCode="0">
                  <c:v>1209.393378271772</c:v>
                </c:pt>
                <c:pt idx="16" formatCode="0">
                  <c:v>1211.995616200855</c:v>
                </c:pt>
                <c:pt idx="17" formatCode="0">
                  <c:v>1205.614283423213</c:v>
                </c:pt>
                <c:pt idx="18" formatCode="0">
                  <c:v>1193.497009835213</c:v>
                </c:pt>
                <c:pt idx="19" formatCode="0">
                  <c:v>1176.464426021788</c:v>
                </c:pt>
                <c:pt idx="20" formatCode="0">
                  <c:v>1157.606498000658</c:v>
                </c:pt>
                <c:pt idx="21" formatCode="0">
                  <c:v>1139.975649216764</c:v>
                </c:pt>
                <c:pt idx="22" formatCode="0">
                  <c:v>1124.727714340715</c:v>
                </c:pt>
                <c:pt idx="23" formatCode="0">
                  <c:v>1114.043565833823</c:v>
                </c:pt>
                <c:pt idx="24" formatCode="0">
                  <c:v>1108.050108936097</c:v>
                </c:pt>
                <c:pt idx="25" formatCode="0">
                  <c:v>1105.483094017048</c:v>
                </c:pt>
                <c:pt idx="26" formatCode="0">
                  <c:v>1105.795329255289</c:v>
                </c:pt>
                <c:pt idx="27" formatCode="0">
                  <c:v>1108.773092882091</c:v>
                </c:pt>
                <c:pt idx="28" formatCode="0">
                  <c:v>1112.946097770268</c:v>
                </c:pt>
                <c:pt idx="29" formatCode="0">
                  <c:v>1118.826765085256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011480"/>
        <c:axId val="2101014648"/>
      </c:scatterChart>
      <c:valAx>
        <c:axId val="210101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014648"/>
        <c:crosses val="autoZero"/>
        <c:crossBetween val="midCat"/>
      </c:valAx>
      <c:valAx>
        <c:axId val="210101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011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'980014'!$E$3519:$E$3550</c:f>
              <c:numCache>
                <c:formatCode>General</c:formatCode>
                <c:ptCount val="32"/>
                <c:pt idx="0">
                  <c:v>852.0</c:v>
                </c:pt>
                <c:pt idx="1">
                  <c:v>872.0</c:v>
                </c:pt>
                <c:pt idx="2">
                  <c:v>915.0</c:v>
                </c:pt>
                <c:pt idx="3">
                  <c:v>904.0</c:v>
                </c:pt>
                <c:pt idx="4">
                  <c:v>909.0</c:v>
                </c:pt>
                <c:pt idx="5">
                  <c:v>1001.0</c:v>
                </c:pt>
                <c:pt idx="6">
                  <c:v>979.0</c:v>
                </c:pt>
                <c:pt idx="7">
                  <c:v>959.0</c:v>
                </c:pt>
                <c:pt idx="8">
                  <c:v>1005.0</c:v>
                </c:pt>
                <c:pt idx="9">
                  <c:v>1033.0</c:v>
                </c:pt>
                <c:pt idx="10">
                  <c:v>1130.0</c:v>
                </c:pt>
                <c:pt idx="11">
                  <c:v>1093.0</c:v>
                </c:pt>
                <c:pt idx="12">
                  <c:v>1082.0</c:v>
                </c:pt>
                <c:pt idx="13">
                  <c:v>1077.0</c:v>
                </c:pt>
                <c:pt idx="14">
                  <c:v>1200.0</c:v>
                </c:pt>
                <c:pt idx="15">
                  <c:v>1146.0</c:v>
                </c:pt>
                <c:pt idx="16">
                  <c:v>1157.0</c:v>
                </c:pt>
                <c:pt idx="17">
                  <c:v>1169.0</c:v>
                </c:pt>
                <c:pt idx="18">
                  <c:v>1179.0</c:v>
                </c:pt>
                <c:pt idx="19">
                  <c:v>1111.0</c:v>
                </c:pt>
                <c:pt idx="20">
                  <c:v>1119.0</c:v>
                </c:pt>
                <c:pt idx="21">
                  <c:v>1158.0</c:v>
                </c:pt>
                <c:pt idx="22">
                  <c:v>1115.0</c:v>
                </c:pt>
                <c:pt idx="23">
                  <c:v>1076.0</c:v>
                </c:pt>
                <c:pt idx="24">
                  <c:v>1133.0</c:v>
                </c:pt>
                <c:pt idx="25">
                  <c:v>1117.0</c:v>
                </c:pt>
                <c:pt idx="26">
                  <c:v>1092.0</c:v>
                </c:pt>
                <c:pt idx="27">
                  <c:v>1104.0</c:v>
                </c:pt>
                <c:pt idx="28">
                  <c:v>1054.0</c:v>
                </c:pt>
                <c:pt idx="29">
                  <c:v>1043.0</c:v>
                </c:pt>
                <c:pt idx="30">
                  <c:v>1107.0</c:v>
                </c:pt>
                <c:pt idx="31">
                  <c:v>1077.0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'980014'!$F$3519:$F$3550</c:f>
              <c:numCache>
                <c:formatCode>General</c:formatCode>
                <c:ptCount val="32"/>
                <c:pt idx="4" formatCode="0">
                  <c:v>929.5879737245527</c:v>
                </c:pt>
                <c:pt idx="5" formatCode="0">
                  <c:v>950.4528273033371</c:v>
                </c:pt>
                <c:pt idx="6" formatCode="0">
                  <c:v>973.6186275376488</c:v>
                </c:pt>
                <c:pt idx="7" formatCode="0">
                  <c:v>998.0005627577303</c:v>
                </c:pt>
                <c:pt idx="8" formatCode="0">
                  <c:v>1022.49538544162</c:v>
                </c:pt>
                <c:pt idx="9" formatCode="0">
                  <c:v>1046.326087957989</c:v>
                </c:pt>
                <c:pt idx="10" formatCode="0">
                  <c:v>1068.141114639998</c:v>
                </c:pt>
                <c:pt idx="11" formatCode="0">
                  <c:v>1089.331979253363</c:v>
                </c:pt>
                <c:pt idx="12" formatCode="0">
                  <c:v>1108.138621306861</c:v>
                </c:pt>
                <c:pt idx="13" formatCode="0">
                  <c:v>1123.470412647341</c:v>
                </c:pt>
                <c:pt idx="14" formatCode="0">
                  <c:v>1136.734506299074</c:v>
                </c:pt>
                <c:pt idx="15" formatCode="0">
                  <c:v>1146.619463563651</c:v>
                </c:pt>
                <c:pt idx="16" formatCode="0">
                  <c:v>1152.845451668948</c:v>
                </c:pt>
                <c:pt idx="17" formatCode="0">
                  <c:v>1155.424396532843</c:v>
                </c:pt>
                <c:pt idx="18" formatCode="0">
                  <c:v>1154.786779700641</c:v>
                </c:pt>
                <c:pt idx="19" formatCode="0">
                  <c:v>1151.215831049021</c:v>
                </c:pt>
                <c:pt idx="20" formatCode="0">
                  <c:v>1144.947080691339</c:v>
                </c:pt>
                <c:pt idx="21" formatCode="0">
                  <c:v>1136.6364734892</c:v>
                </c:pt>
                <c:pt idx="22" formatCode="0">
                  <c:v>1126.364833183527</c:v>
                </c:pt>
                <c:pt idx="23" formatCode="0">
                  <c:v>1115.422769312551</c:v>
                </c:pt>
                <c:pt idx="24" formatCode="0">
                  <c:v>1105.048723568527</c:v>
                </c:pt>
                <c:pt idx="25" formatCode="0">
                  <c:v>1095.043765415766</c:v>
                </c:pt>
                <c:pt idx="26" formatCode="0">
                  <c:v>1084.800570972515</c:v>
                </c:pt>
                <c:pt idx="27" formatCode="0">
                  <c:v>1075.11619549161</c:v>
                </c:pt>
                <c:pt idx="28" formatCode="0">
                  <c:v>1067.818675344329</c:v>
                </c:pt>
                <c:pt idx="29" formatCode="0">
                  <c:v>1061.063439639658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057240"/>
        <c:axId val="2101060408"/>
      </c:scatterChart>
      <c:valAx>
        <c:axId val="210105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060408"/>
        <c:crosses val="autoZero"/>
        <c:crossBetween val="midCat"/>
      </c:valAx>
      <c:valAx>
        <c:axId val="210106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05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'980014'!$E$3569:$E$3600</c:f>
              <c:numCache>
                <c:formatCode>General</c:formatCode>
                <c:ptCount val="32"/>
                <c:pt idx="0">
                  <c:v>755.0</c:v>
                </c:pt>
                <c:pt idx="1">
                  <c:v>809.0</c:v>
                </c:pt>
                <c:pt idx="2">
                  <c:v>895.0</c:v>
                </c:pt>
                <c:pt idx="3">
                  <c:v>925.0</c:v>
                </c:pt>
                <c:pt idx="4">
                  <c:v>894.0</c:v>
                </c:pt>
                <c:pt idx="5">
                  <c:v>1007.0</c:v>
                </c:pt>
                <c:pt idx="6">
                  <c:v>967.0</c:v>
                </c:pt>
                <c:pt idx="7">
                  <c:v>1040.0</c:v>
                </c:pt>
                <c:pt idx="8">
                  <c:v>1024.0</c:v>
                </c:pt>
                <c:pt idx="9">
                  <c:v>1076.0</c:v>
                </c:pt>
                <c:pt idx="10">
                  <c:v>1061.0</c:v>
                </c:pt>
                <c:pt idx="11">
                  <c:v>1074.0</c:v>
                </c:pt>
                <c:pt idx="12">
                  <c:v>1106.0</c:v>
                </c:pt>
                <c:pt idx="13">
                  <c:v>1225.0</c:v>
                </c:pt>
                <c:pt idx="14">
                  <c:v>1217.0</c:v>
                </c:pt>
                <c:pt idx="15">
                  <c:v>1196.0</c:v>
                </c:pt>
                <c:pt idx="16">
                  <c:v>1251.0</c:v>
                </c:pt>
                <c:pt idx="17">
                  <c:v>1174.0</c:v>
                </c:pt>
                <c:pt idx="18">
                  <c:v>1157.0</c:v>
                </c:pt>
                <c:pt idx="19">
                  <c:v>1167.0</c:v>
                </c:pt>
                <c:pt idx="20">
                  <c:v>1140.0</c:v>
                </c:pt>
                <c:pt idx="21">
                  <c:v>1158.0</c:v>
                </c:pt>
                <c:pt idx="22">
                  <c:v>1132.0</c:v>
                </c:pt>
                <c:pt idx="23">
                  <c:v>1187.0</c:v>
                </c:pt>
                <c:pt idx="24">
                  <c:v>1111.0</c:v>
                </c:pt>
                <c:pt idx="25">
                  <c:v>1063.0</c:v>
                </c:pt>
                <c:pt idx="26">
                  <c:v>1135.0</c:v>
                </c:pt>
                <c:pt idx="27">
                  <c:v>1141.0</c:v>
                </c:pt>
                <c:pt idx="28">
                  <c:v>1117.0</c:v>
                </c:pt>
                <c:pt idx="29">
                  <c:v>1070.0</c:v>
                </c:pt>
                <c:pt idx="30">
                  <c:v>1091.0</c:v>
                </c:pt>
                <c:pt idx="31">
                  <c:v>1104.0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'980014'!$F$3569:$F$3600</c:f>
              <c:numCache>
                <c:formatCode>General</c:formatCode>
                <c:ptCount val="32"/>
                <c:pt idx="4" formatCode="0">
                  <c:v>938.1635803211037</c:v>
                </c:pt>
                <c:pt idx="5" formatCode="0">
                  <c:v>955.746378558621</c:v>
                </c:pt>
                <c:pt idx="6" formatCode="0">
                  <c:v>977.3132757661038</c:v>
                </c:pt>
                <c:pt idx="7" formatCode="0">
                  <c:v>1002.485063126152</c:v>
                </c:pt>
                <c:pt idx="8" formatCode="0">
                  <c:v>1030.373345248822</c:v>
                </c:pt>
                <c:pt idx="9" formatCode="0">
                  <c:v>1059.924579774684</c:v>
                </c:pt>
                <c:pt idx="10" formatCode="0">
                  <c:v>1088.862625245648</c:v>
                </c:pt>
                <c:pt idx="11" formatCode="0">
                  <c:v>1118.337174634595</c:v>
                </c:pt>
                <c:pt idx="12" formatCode="0">
                  <c:v>1145.095714516775</c:v>
                </c:pt>
                <c:pt idx="13" formatCode="0">
                  <c:v>1166.678307982532</c:v>
                </c:pt>
                <c:pt idx="14" formatCode="0">
                  <c:v>1184.262247182292</c:v>
                </c:pt>
                <c:pt idx="15" formatCode="0">
                  <c:v>1195.400115307764</c:v>
                </c:pt>
                <c:pt idx="16" formatCode="0">
                  <c:v>1199.57617917739</c:v>
                </c:pt>
                <c:pt idx="17" formatCode="0">
                  <c:v>1197.221541823985</c:v>
                </c:pt>
                <c:pt idx="18" formatCode="0">
                  <c:v>1190.189508247222</c:v>
                </c:pt>
                <c:pt idx="19" formatCode="0">
                  <c:v>1178.885369428681</c:v>
                </c:pt>
                <c:pt idx="20" formatCode="0">
                  <c:v>1164.989032301793</c:v>
                </c:pt>
                <c:pt idx="21" formatCode="0">
                  <c:v>1150.515060017381</c:v>
                </c:pt>
                <c:pt idx="22" formatCode="0">
                  <c:v>1136.267062027761</c:v>
                </c:pt>
                <c:pt idx="23" formatCode="0">
                  <c:v>1124.42999877907</c:v>
                </c:pt>
                <c:pt idx="24" formatCode="0">
                  <c:v>1115.963589182742</c:v>
                </c:pt>
                <c:pt idx="25" formatCode="0">
                  <c:v>1110.204561565047</c:v>
                </c:pt>
                <c:pt idx="26" formatCode="0">
                  <c:v>1106.798467911455</c:v>
                </c:pt>
                <c:pt idx="27" formatCode="0">
                  <c:v>1106.140233526609</c:v>
                </c:pt>
                <c:pt idx="28" formatCode="0">
                  <c:v>1107.665777684425</c:v>
                </c:pt>
                <c:pt idx="29" formatCode="0">
                  <c:v>1111.292422544735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103000"/>
        <c:axId val="2101106168"/>
      </c:scatterChart>
      <c:valAx>
        <c:axId val="210110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106168"/>
        <c:crosses val="autoZero"/>
        <c:crossBetween val="midCat"/>
      </c:valAx>
      <c:valAx>
        <c:axId val="2101106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103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'980014'!$E$3619:$E$3650</c:f>
              <c:numCache>
                <c:formatCode>General</c:formatCode>
                <c:ptCount val="32"/>
                <c:pt idx="0">
                  <c:v>806.0</c:v>
                </c:pt>
                <c:pt idx="1">
                  <c:v>890.0</c:v>
                </c:pt>
                <c:pt idx="2">
                  <c:v>828.0</c:v>
                </c:pt>
                <c:pt idx="3">
                  <c:v>939.0</c:v>
                </c:pt>
                <c:pt idx="4">
                  <c:v>932.0</c:v>
                </c:pt>
                <c:pt idx="5">
                  <c:v>949.0</c:v>
                </c:pt>
                <c:pt idx="6">
                  <c:v>1004.0</c:v>
                </c:pt>
                <c:pt idx="7">
                  <c:v>985.0</c:v>
                </c:pt>
                <c:pt idx="8">
                  <c:v>1004.0</c:v>
                </c:pt>
                <c:pt idx="9">
                  <c:v>1081.0</c:v>
                </c:pt>
                <c:pt idx="10">
                  <c:v>1077.0</c:v>
                </c:pt>
                <c:pt idx="11">
                  <c:v>1044.0</c:v>
                </c:pt>
                <c:pt idx="12">
                  <c:v>1059.0</c:v>
                </c:pt>
                <c:pt idx="13">
                  <c:v>1057.0</c:v>
                </c:pt>
                <c:pt idx="14">
                  <c:v>1244.0</c:v>
                </c:pt>
                <c:pt idx="15">
                  <c:v>1196.0</c:v>
                </c:pt>
                <c:pt idx="16">
                  <c:v>1222.0</c:v>
                </c:pt>
                <c:pt idx="17">
                  <c:v>1224.0</c:v>
                </c:pt>
                <c:pt idx="18">
                  <c:v>1202.0</c:v>
                </c:pt>
                <c:pt idx="19">
                  <c:v>1161.0</c:v>
                </c:pt>
                <c:pt idx="20">
                  <c:v>1137.0</c:v>
                </c:pt>
                <c:pt idx="21">
                  <c:v>1100.0</c:v>
                </c:pt>
                <c:pt idx="22">
                  <c:v>1102.0</c:v>
                </c:pt>
                <c:pt idx="23">
                  <c:v>1066.0</c:v>
                </c:pt>
                <c:pt idx="24">
                  <c:v>1063.0</c:v>
                </c:pt>
                <c:pt idx="25">
                  <c:v>1066.0</c:v>
                </c:pt>
                <c:pt idx="26">
                  <c:v>1097.0</c:v>
                </c:pt>
                <c:pt idx="27">
                  <c:v>1126.0</c:v>
                </c:pt>
                <c:pt idx="28">
                  <c:v>1081.0</c:v>
                </c:pt>
                <c:pt idx="29">
                  <c:v>1048.0</c:v>
                </c:pt>
                <c:pt idx="30">
                  <c:v>1067.0</c:v>
                </c:pt>
                <c:pt idx="31">
                  <c:v>1108.0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'980014'!$F$3619:$F$3650</c:f>
              <c:numCache>
                <c:formatCode>General</c:formatCode>
                <c:ptCount val="32"/>
                <c:pt idx="4" formatCode="0">
                  <c:v>974.3965772564358</c:v>
                </c:pt>
                <c:pt idx="5" formatCode="0">
                  <c:v>978.8966782541614</c:v>
                </c:pt>
                <c:pt idx="6" formatCode="0">
                  <c:v>983.9892475842325</c:v>
                </c:pt>
                <c:pt idx="7" formatCode="0">
                  <c:v>990.0259816199696</c:v>
                </c:pt>
                <c:pt idx="8" formatCode="0">
                  <c:v>997.9315914081642</c:v>
                </c:pt>
                <c:pt idx="9" formatCode="0">
                  <c:v>1009.414025375585</c:v>
                </c:pt>
                <c:pt idx="10" formatCode="0">
                  <c:v>1026.068755956385</c:v>
                </c:pt>
                <c:pt idx="11" formatCode="0">
                  <c:v>1051.758632279781</c:v>
                </c:pt>
                <c:pt idx="12" formatCode="0">
                  <c:v>1086.49661769015</c:v>
                </c:pt>
                <c:pt idx="13" formatCode="0">
                  <c:v>1125.954709360585</c:v>
                </c:pt>
                <c:pt idx="14" formatCode="0">
                  <c:v>1169.010877902822</c:v>
                </c:pt>
                <c:pt idx="15" formatCode="0">
                  <c:v>1204.366908065777</c:v>
                </c:pt>
                <c:pt idx="16" formatCode="0">
                  <c:v>1222.668140746728</c:v>
                </c:pt>
                <c:pt idx="17" formatCode="0">
                  <c:v>1219.699106809152</c:v>
                </c:pt>
                <c:pt idx="18" formatCode="0">
                  <c:v>1200.347122077575</c:v>
                </c:pt>
                <c:pt idx="19" formatCode="0">
                  <c:v>1169.151864596113</c:v>
                </c:pt>
                <c:pt idx="20" formatCode="0">
                  <c:v>1135.355475730115</c:v>
                </c:pt>
                <c:pt idx="21" formatCode="0">
                  <c:v>1107.244370885901</c:v>
                </c:pt>
                <c:pt idx="22" formatCode="0">
                  <c:v>1087.424262318163</c:v>
                </c:pt>
                <c:pt idx="23" formatCode="0">
                  <c:v>1077.327768360701</c:v>
                </c:pt>
                <c:pt idx="24" formatCode="0">
                  <c:v>1074.14629227015</c:v>
                </c:pt>
                <c:pt idx="25" formatCode="0">
                  <c:v>1074.684916783943</c:v>
                </c:pt>
                <c:pt idx="26" formatCode="0">
                  <c:v>1077.544264189785</c:v>
                </c:pt>
                <c:pt idx="27" formatCode="0">
                  <c:v>1081.761864235619</c:v>
                </c:pt>
                <c:pt idx="28" formatCode="0">
                  <c:v>1085.867970904861</c:v>
                </c:pt>
                <c:pt idx="29" formatCode="0">
                  <c:v>1090.687809796085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149064"/>
        <c:axId val="2101152232"/>
      </c:scatterChart>
      <c:valAx>
        <c:axId val="210114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152232"/>
        <c:crosses val="autoZero"/>
        <c:crossBetween val="midCat"/>
      </c:valAx>
      <c:valAx>
        <c:axId val="2101152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149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'980014'!$E$3669:$E$3700</c:f>
              <c:numCache>
                <c:formatCode>General</c:formatCode>
                <c:ptCount val="32"/>
                <c:pt idx="0">
                  <c:v>881.0</c:v>
                </c:pt>
                <c:pt idx="1">
                  <c:v>891.0</c:v>
                </c:pt>
                <c:pt idx="2">
                  <c:v>841.0</c:v>
                </c:pt>
                <c:pt idx="3">
                  <c:v>922.0</c:v>
                </c:pt>
                <c:pt idx="4">
                  <c:v>951.0</c:v>
                </c:pt>
                <c:pt idx="5">
                  <c:v>991.0</c:v>
                </c:pt>
                <c:pt idx="6">
                  <c:v>1014.0</c:v>
                </c:pt>
                <c:pt idx="7">
                  <c:v>1041.0</c:v>
                </c:pt>
                <c:pt idx="8">
                  <c:v>1079.0</c:v>
                </c:pt>
                <c:pt idx="9">
                  <c:v>1078.0</c:v>
                </c:pt>
                <c:pt idx="10">
                  <c:v>1114.0</c:v>
                </c:pt>
                <c:pt idx="11">
                  <c:v>1127.0</c:v>
                </c:pt>
                <c:pt idx="12">
                  <c:v>1151.0</c:v>
                </c:pt>
                <c:pt idx="13">
                  <c:v>1214.0</c:v>
                </c:pt>
                <c:pt idx="14">
                  <c:v>1258.0</c:v>
                </c:pt>
                <c:pt idx="15">
                  <c:v>1259.0</c:v>
                </c:pt>
                <c:pt idx="16">
                  <c:v>1325.0</c:v>
                </c:pt>
                <c:pt idx="17">
                  <c:v>1169.0</c:v>
                </c:pt>
                <c:pt idx="18">
                  <c:v>1277.0</c:v>
                </c:pt>
                <c:pt idx="19">
                  <c:v>1188.0</c:v>
                </c:pt>
                <c:pt idx="20">
                  <c:v>1140.0</c:v>
                </c:pt>
                <c:pt idx="21">
                  <c:v>1130.0</c:v>
                </c:pt>
                <c:pt idx="22">
                  <c:v>1191.0</c:v>
                </c:pt>
                <c:pt idx="23">
                  <c:v>1105.0</c:v>
                </c:pt>
                <c:pt idx="24">
                  <c:v>1072.0</c:v>
                </c:pt>
                <c:pt idx="25">
                  <c:v>1092.0</c:v>
                </c:pt>
                <c:pt idx="26">
                  <c:v>1113.0</c:v>
                </c:pt>
                <c:pt idx="27">
                  <c:v>1125.0</c:v>
                </c:pt>
                <c:pt idx="28">
                  <c:v>1106.0</c:v>
                </c:pt>
                <c:pt idx="29">
                  <c:v>1078.0</c:v>
                </c:pt>
                <c:pt idx="30">
                  <c:v>1112.0</c:v>
                </c:pt>
                <c:pt idx="31">
                  <c:v>1160.0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'980014'!$F$3669:$F$3700</c:f>
              <c:numCache>
                <c:formatCode>General</c:formatCode>
                <c:ptCount val="32"/>
                <c:pt idx="4" formatCode="0">
                  <c:v>980.686226738659</c:v>
                </c:pt>
                <c:pt idx="5" formatCode="0">
                  <c:v>990.7257812473145</c:v>
                </c:pt>
                <c:pt idx="6" formatCode="0">
                  <c:v>1004.621985787067</c:v>
                </c:pt>
                <c:pt idx="7" formatCode="0">
                  <c:v>1023.428698605366</c:v>
                </c:pt>
                <c:pt idx="8" formatCode="0">
                  <c:v>1047.766801556646</c:v>
                </c:pt>
                <c:pt idx="9" formatCode="0">
                  <c:v>1077.639596823634</c:v>
                </c:pt>
                <c:pt idx="10" formatCode="0">
                  <c:v>1110.862285385637</c:v>
                </c:pt>
                <c:pt idx="11" formatCode="0">
                  <c:v>1148.461617998218</c:v>
                </c:pt>
                <c:pt idx="12" formatCode="0">
                  <c:v>1185.405809326186</c:v>
                </c:pt>
                <c:pt idx="13" formatCode="0">
                  <c:v>1216.463719194042</c:v>
                </c:pt>
                <c:pt idx="14" formatCode="0">
                  <c:v>1241.425497620493</c:v>
                </c:pt>
                <c:pt idx="15" formatCode="0">
                  <c:v>1254.998735458696</c:v>
                </c:pt>
                <c:pt idx="16" formatCode="0">
                  <c:v>1255.515984783393</c:v>
                </c:pt>
                <c:pt idx="17" formatCode="0">
                  <c:v>1243.957093357853</c:v>
                </c:pt>
                <c:pt idx="18" formatCode="0">
                  <c:v>1225.020288976175</c:v>
                </c:pt>
                <c:pt idx="19" formatCode="0">
                  <c:v>1199.652124135567</c:v>
                </c:pt>
                <c:pt idx="20" formatCode="0">
                  <c:v>1172.382996898328</c:v>
                </c:pt>
                <c:pt idx="21" formatCode="0">
                  <c:v>1147.437010333845</c:v>
                </c:pt>
                <c:pt idx="22" formatCode="0">
                  <c:v>1126.175561930545</c:v>
                </c:pt>
                <c:pt idx="23" formatCode="0">
                  <c:v>1111.266605449294</c:v>
                </c:pt>
                <c:pt idx="24" formatCode="0">
                  <c:v>1102.554411422338</c:v>
                </c:pt>
                <c:pt idx="25" formatCode="0">
                  <c:v>1098.076408651275</c:v>
                </c:pt>
                <c:pt idx="26" formatCode="0">
                  <c:v>1096.788851777933</c:v>
                </c:pt>
                <c:pt idx="27" formatCode="0">
                  <c:v>1098.281538983351</c:v>
                </c:pt>
                <c:pt idx="28" formatCode="0">
                  <c:v>1101.148199254228</c:v>
                </c:pt>
                <c:pt idx="29" formatCode="0">
                  <c:v>1105.450679744449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194824"/>
        <c:axId val="2101197992"/>
      </c:scatterChart>
      <c:valAx>
        <c:axId val="210119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197992"/>
        <c:crosses val="autoZero"/>
        <c:crossBetween val="midCat"/>
      </c:valAx>
      <c:valAx>
        <c:axId val="2101197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194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'980014'!$E$3719:$E$3750</c:f>
              <c:numCache>
                <c:formatCode>General</c:formatCode>
                <c:ptCount val="32"/>
                <c:pt idx="0">
                  <c:v>832.0</c:v>
                </c:pt>
                <c:pt idx="1">
                  <c:v>908.0</c:v>
                </c:pt>
                <c:pt idx="2">
                  <c:v>852.0</c:v>
                </c:pt>
                <c:pt idx="3">
                  <c:v>927.0</c:v>
                </c:pt>
                <c:pt idx="4">
                  <c:v>932.0</c:v>
                </c:pt>
                <c:pt idx="5">
                  <c:v>998.0</c:v>
                </c:pt>
                <c:pt idx="6">
                  <c:v>1023.0</c:v>
                </c:pt>
                <c:pt idx="7">
                  <c:v>1007.0</c:v>
                </c:pt>
                <c:pt idx="8">
                  <c:v>982.0</c:v>
                </c:pt>
                <c:pt idx="9">
                  <c:v>1093.0</c:v>
                </c:pt>
                <c:pt idx="10">
                  <c:v>1103.0</c:v>
                </c:pt>
                <c:pt idx="11">
                  <c:v>1123.0</c:v>
                </c:pt>
                <c:pt idx="12">
                  <c:v>1177.0</c:v>
                </c:pt>
                <c:pt idx="13">
                  <c:v>1195.0</c:v>
                </c:pt>
                <c:pt idx="14">
                  <c:v>1279.0</c:v>
                </c:pt>
                <c:pt idx="15">
                  <c:v>1232.0</c:v>
                </c:pt>
                <c:pt idx="16">
                  <c:v>1297.0</c:v>
                </c:pt>
                <c:pt idx="17">
                  <c:v>1291.0</c:v>
                </c:pt>
                <c:pt idx="18">
                  <c:v>1244.0</c:v>
                </c:pt>
                <c:pt idx="19">
                  <c:v>1161.0</c:v>
                </c:pt>
                <c:pt idx="20">
                  <c:v>1208.0</c:v>
                </c:pt>
                <c:pt idx="21">
                  <c:v>1146.0</c:v>
                </c:pt>
                <c:pt idx="22">
                  <c:v>1134.0</c:v>
                </c:pt>
                <c:pt idx="23">
                  <c:v>1112.0</c:v>
                </c:pt>
                <c:pt idx="24">
                  <c:v>1097.0</c:v>
                </c:pt>
                <c:pt idx="25">
                  <c:v>1139.0</c:v>
                </c:pt>
                <c:pt idx="26">
                  <c:v>1176.0</c:v>
                </c:pt>
                <c:pt idx="27">
                  <c:v>1080.0</c:v>
                </c:pt>
                <c:pt idx="28">
                  <c:v>1058.0</c:v>
                </c:pt>
                <c:pt idx="29">
                  <c:v>1075.0</c:v>
                </c:pt>
                <c:pt idx="30">
                  <c:v>1090.0</c:v>
                </c:pt>
                <c:pt idx="31">
                  <c:v>1115.0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'980014'!$F$3719:$F$3750</c:f>
              <c:numCache>
                <c:formatCode>General</c:formatCode>
                <c:ptCount val="32"/>
                <c:pt idx="4" formatCode="0">
                  <c:v>965.5654485808187</c:v>
                </c:pt>
                <c:pt idx="5" formatCode="0">
                  <c:v>975.3696941524582</c:v>
                </c:pt>
                <c:pt idx="6" formatCode="0">
                  <c:v>988.8581011468516</c:v>
                </c:pt>
                <c:pt idx="7" formatCode="0">
                  <c:v>1007.20227844815</c:v>
                </c:pt>
                <c:pt idx="8" formatCode="0">
                  <c:v>1031.290330857242</c:v>
                </c:pt>
                <c:pt idx="9" formatCode="0">
                  <c:v>1061.502134491804</c:v>
                </c:pt>
                <c:pt idx="10" formatCode="0">
                  <c:v>1095.993906643742</c:v>
                </c:pt>
                <c:pt idx="11" formatCode="0">
                  <c:v>1136.258953104091</c:v>
                </c:pt>
                <c:pt idx="12" formatCode="0">
                  <c:v>1177.337497788834</c:v>
                </c:pt>
                <c:pt idx="13" formatCode="0">
                  <c:v>1213.510087138825</c:v>
                </c:pt>
                <c:pt idx="14" formatCode="0">
                  <c:v>1244.653898921976</c:v>
                </c:pt>
                <c:pt idx="15" formatCode="0">
                  <c:v>1264.367255707944</c:v>
                </c:pt>
                <c:pt idx="16" formatCode="0">
                  <c:v>1269.952054666333</c:v>
                </c:pt>
                <c:pt idx="17" formatCode="0">
                  <c:v>1261.571374491912</c:v>
                </c:pt>
                <c:pt idx="18" formatCode="0">
                  <c:v>1243.594059357957</c:v>
                </c:pt>
                <c:pt idx="19" formatCode="0">
                  <c:v>1217.232915304276</c:v>
                </c:pt>
                <c:pt idx="20" formatCode="0">
                  <c:v>1187.27667540413</c:v>
                </c:pt>
                <c:pt idx="21" formatCode="0">
                  <c:v>1158.695929456956</c:v>
                </c:pt>
                <c:pt idx="22" formatCode="0">
                  <c:v>1133.392708186284</c:v>
                </c:pt>
                <c:pt idx="23" formatCode="0">
                  <c:v>1114.915897013274</c:v>
                </c:pt>
                <c:pt idx="24" formatCode="0">
                  <c:v>1103.554697661086</c:v>
                </c:pt>
                <c:pt idx="25" formatCode="0">
                  <c:v>1097.173456005779</c:v>
                </c:pt>
                <c:pt idx="26" formatCode="0">
                  <c:v>1094.554735048093</c:v>
                </c:pt>
                <c:pt idx="27" formatCode="0">
                  <c:v>1095.319190627131</c:v>
                </c:pt>
                <c:pt idx="28" formatCode="0">
                  <c:v>1097.960207856896</c:v>
                </c:pt>
                <c:pt idx="29" formatCode="0">
                  <c:v>1102.311159907432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240584"/>
        <c:axId val="2101243752"/>
      </c:scatterChart>
      <c:valAx>
        <c:axId val="210124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243752"/>
        <c:crosses val="autoZero"/>
        <c:crossBetween val="midCat"/>
      </c:valAx>
      <c:valAx>
        <c:axId val="2101243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240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'980014'!$E$3769:$E$3800</c:f>
              <c:numCache>
                <c:formatCode>General</c:formatCode>
                <c:ptCount val="32"/>
                <c:pt idx="0">
                  <c:v>826.0</c:v>
                </c:pt>
                <c:pt idx="1">
                  <c:v>906.0</c:v>
                </c:pt>
                <c:pt idx="2">
                  <c:v>879.0</c:v>
                </c:pt>
                <c:pt idx="3">
                  <c:v>903.0</c:v>
                </c:pt>
                <c:pt idx="4">
                  <c:v>933.0</c:v>
                </c:pt>
                <c:pt idx="5">
                  <c:v>988.0</c:v>
                </c:pt>
                <c:pt idx="6">
                  <c:v>993.0</c:v>
                </c:pt>
                <c:pt idx="7">
                  <c:v>1087.0</c:v>
                </c:pt>
                <c:pt idx="8">
                  <c:v>1033.0</c:v>
                </c:pt>
                <c:pt idx="9">
                  <c:v>1098.0</c:v>
                </c:pt>
                <c:pt idx="10">
                  <c:v>1041.0</c:v>
                </c:pt>
                <c:pt idx="11">
                  <c:v>1059.0</c:v>
                </c:pt>
                <c:pt idx="12">
                  <c:v>1165.0</c:v>
                </c:pt>
                <c:pt idx="13">
                  <c:v>1190.0</c:v>
                </c:pt>
                <c:pt idx="14">
                  <c:v>1232.0</c:v>
                </c:pt>
                <c:pt idx="15">
                  <c:v>1263.0</c:v>
                </c:pt>
                <c:pt idx="16">
                  <c:v>1225.0</c:v>
                </c:pt>
                <c:pt idx="17">
                  <c:v>1195.0</c:v>
                </c:pt>
                <c:pt idx="18">
                  <c:v>1240.0</c:v>
                </c:pt>
                <c:pt idx="19">
                  <c:v>1176.0</c:v>
                </c:pt>
                <c:pt idx="20">
                  <c:v>1169.0</c:v>
                </c:pt>
                <c:pt idx="21">
                  <c:v>1204.0</c:v>
                </c:pt>
                <c:pt idx="22">
                  <c:v>1179.0</c:v>
                </c:pt>
                <c:pt idx="23">
                  <c:v>1128.0</c:v>
                </c:pt>
                <c:pt idx="24">
                  <c:v>1101.0</c:v>
                </c:pt>
                <c:pt idx="25">
                  <c:v>1116.0</c:v>
                </c:pt>
                <c:pt idx="26">
                  <c:v>1053.0</c:v>
                </c:pt>
                <c:pt idx="27">
                  <c:v>1100.0</c:v>
                </c:pt>
                <c:pt idx="28">
                  <c:v>1136.0</c:v>
                </c:pt>
                <c:pt idx="29">
                  <c:v>1019.0</c:v>
                </c:pt>
                <c:pt idx="30">
                  <c:v>1040.0</c:v>
                </c:pt>
                <c:pt idx="31">
                  <c:v>1166.0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'980014'!$F$3769:$F$3800</c:f>
              <c:numCache>
                <c:formatCode>General</c:formatCode>
                <c:ptCount val="32"/>
                <c:pt idx="4" formatCode="0">
                  <c:v>965.1119272868411</c:v>
                </c:pt>
                <c:pt idx="5" formatCode="0">
                  <c:v>978.2472386958475</c:v>
                </c:pt>
                <c:pt idx="6" formatCode="0">
                  <c:v>995.1202415169201</c:v>
                </c:pt>
                <c:pt idx="7" formatCode="0">
                  <c:v>1015.78387881957</c:v>
                </c:pt>
                <c:pt idx="8" formatCode="0">
                  <c:v>1039.828175837578</c:v>
                </c:pt>
                <c:pt idx="9" formatCode="0">
                  <c:v>1066.614058500211</c:v>
                </c:pt>
                <c:pt idx="10" formatCode="0">
                  <c:v>1094.220078399891</c:v>
                </c:pt>
                <c:pt idx="11" formatCode="0">
                  <c:v>1123.933621700502</c:v>
                </c:pt>
                <c:pt idx="12" formatCode="0">
                  <c:v>1152.663026320952</c:v>
                </c:pt>
                <c:pt idx="13" formatCode="0">
                  <c:v>1177.57682851707</c:v>
                </c:pt>
                <c:pt idx="14" formatCode="0">
                  <c:v>1199.888035934988</c:v>
                </c:pt>
                <c:pt idx="15" formatCode="0">
                  <c:v>1216.38608304821</c:v>
                </c:pt>
                <c:pt idx="16" formatCode="0">
                  <c:v>1225.694989551447</c:v>
                </c:pt>
                <c:pt idx="17" formatCode="0">
                  <c:v>1227.353280485942</c:v>
                </c:pt>
                <c:pt idx="18" formatCode="0">
                  <c:v>1222.424909654999</c:v>
                </c:pt>
                <c:pt idx="19" formatCode="0">
                  <c:v>1211.19485636422</c:v>
                </c:pt>
                <c:pt idx="20" formatCode="0">
                  <c:v>1194.844509187509</c:v>
                </c:pt>
                <c:pt idx="21" formatCode="0">
                  <c:v>1175.490082277428</c:v>
                </c:pt>
                <c:pt idx="22" formatCode="0">
                  <c:v>1153.926750413083</c:v>
                </c:pt>
                <c:pt idx="23" formatCode="0">
                  <c:v>1133.360020307681</c:v>
                </c:pt>
                <c:pt idx="24" formatCode="0">
                  <c:v>1116.024938068615</c:v>
                </c:pt>
                <c:pt idx="25" formatCode="0">
                  <c:v>1101.312321133544</c:v>
                </c:pt>
                <c:pt idx="26" formatCode="0">
                  <c:v>1088.388895732966</c:v>
                </c:pt>
                <c:pt idx="27" formatCode="0">
                  <c:v>1078.357040143578</c:v>
                </c:pt>
                <c:pt idx="28" formatCode="0">
                  <c:v>1072.43239012034</c:v>
                </c:pt>
                <c:pt idx="29" formatCode="0">
                  <c:v>1068.551394981853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286344"/>
        <c:axId val="2101289512"/>
      </c:scatterChart>
      <c:valAx>
        <c:axId val="210128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289512"/>
        <c:crosses val="autoZero"/>
        <c:crossBetween val="midCat"/>
      </c:valAx>
      <c:valAx>
        <c:axId val="2101289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286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'980014'!$E$3819:$E$3850</c:f>
              <c:numCache>
                <c:formatCode>General</c:formatCode>
                <c:ptCount val="32"/>
                <c:pt idx="0">
                  <c:v>499.0</c:v>
                </c:pt>
                <c:pt idx="1">
                  <c:v>517.0</c:v>
                </c:pt>
                <c:pt idx="2">
                  <c:v>520.0</c:v>
                </c:pt>
                <c:pt idx="3">
                  <c:v>549.0</c:v>
                </c:pt>
                <c:pt idx="4">
                  <c:v>562.0</c:v>
                </c:pt>
                <c:pt idx="5">
                  <c:v>594.0</c:v>
                </c:pt>
                <c:pt idx="6">
                  <c:v>584.0</c:v>
                </c:pt>
                <c:pt idx="7">
                  <c:v>636.0</c:v>
                </c:pt>
                <c:pt idx="8">
                  <c:v>554.0</c:v>
                </c:pt>
                <c:pt idx="9">
                  <c:v>650.0</c:v>
                </c:pt>
                <c:pt idx="10">
                  <c:v>620.0</c:v>
                </c:pt>
                <c:pt idx="11">
                  <c:v>713.0</c:v>
                </c:pt>
                <c:pt idx="12">
                  <c:v>744.0</c:v>
                </c:pt>
                <c:pt idx="13">
                  <c:v>779.0</c:v>
                </c:pt>
                <c:pt idx="14">
                  <c:v>757.0</c:v>
                </c:pt>
                <c:pt idx="15">
                  <c:v>781.0</c:v>
                </c:pt>
                <c:pt idx="16">
                  <c:v>766.0</c:v>
                </c:pt>
                <c:pt idx="17">
                  <c:v>774.0</c:v>
                </c:pt>
                <c:pt idx="18">
                  <c:v>734.0</c:v>
                </c:pt>
                <c:pt idx="19">
                  <c:v>708.0</c:v>
                </c:pt>
                <c:pt idx="20">
                  <c:v>714.0</c:v>
                </c:pt>
                <c:pt idx="21">
                  <c:v>715.0</c:v>
                </c:pt>
                <c:pt idx="22">
                  <c:v>701.0</c:v>
                </c:pt>
                <c:pt idx="23">
                  <c:v>639.0</c:v>
                </c:pt>
                <c:pt idx="24">
                  <c:v>648.0</c:v>
                </c:pt>
                <c:pt idx="25">
                  <c:v>656.0</c:v>
                </c:pt>
                <c:pt idx="26">
                  <c:v>625.0</c:v>
                </c:pt>
                <c:pt idx="27">
                  <c:v>663.0</c:v>
                </c:pt>
                <c:pt idx="28">
                  <c:v>676.0</c:v>
                </c:pt>
                <c:pt idx="29">
                  <c:v>632.0</c:v>
                </c:pt>
                <c:pt idx="30">
                  <c:v>621.0</c:v>
                </c:pt>
                <c:pt idx="31">
                  <c:v>644.0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'980014'!$F$3819:$F$3850</c:f>
              <c:numCache>
                <c:formatCode>General</c:formatCode>
                <c:ptCount val="32"/>
                <c:pt idx="4" formatCode="0">
                  <c:v>568.8169916858166</c:v>
                </c:pt>
                <c:pt idx="5" formatCode="0">
                  <c:v>575.028361419652</c:v>
                </c:pt>
                <c:pt idx="6" formatCode="0">
                  <c:v>583.7482695072201</c:v>
                </c:pt>
                <c:pt idx="7" formatCode="0">
                  <c:v>596.047902232546</c:v>
                </c:pt>
                <c:pt idx="8" formatCode="0">
                  <c:v>612.9033834647074</c:v>
                </c:pt>
                <c:pt idx="9" formatCode="0">
                  <c:v>634.8893207103532</c:v>
                </c:pt>
                <c:pt idx="10" formatCode="0">
                  <c:v>660.7299571132407</c:v>
                </c:pt>
                <c:pt idx="11" formatCode="0">
                  <c:v>691.3736997945053</c:v>
                </c:pt>
                <c:pt idx="12" formatCode="0">
                  <c:v>722.5679559852889</c:v>
                </c:pt>
                <c:pt idx="13" formatCode="0">
                  <c:v>749.2976204338295</c:v>
                </c:pt>
                <c:pt idx="14" formatCode="0">
                  <c:v>770.6924856985458</c:v>
                </c:pt>
                <c:pt idx="15" formatCode="0">
                  <c:v>781.5629865737241</c:v>
                </c:pt>
                <c:pt idx="16" formatCode="0">
                  <c:v>780.2671920966882</c:v>
                </c:pt>
                <c:pt idx="17" formatCode="0">
                  <c:v>768.0465653650468</c:v>
                </c:pt>
                <c:pt idx="18" formatCode="0">
                  <c:v>749.8393935653754</c:v>
                </c:pt>
                <c:pt idx="19" formatCode="0">
                  <c:v>726.9139658695912</c:v>
                </c:pt>
                <c:pt idx="20" formatCode="0">
                  <c:v>703.8329089456847</c:v>
                </c:pt>
                <c:pt idx="21" formatCode="0">
                  <c:v>684.270601568609</c:v>
                </c:pt>
                <c:pt idx="22" formatCode="0">
                  <c:v>669.124396302113</c:v>
                </c:pt>
                <c:pt idx="23" formatCode="0">
                  <c:v>659.8089366857585</c:v>
                </c:pt>
                <c:pt idx="24" formatCode="0">
                  <c:v>655.3641629843358</c:v>
                </c:pt>
                <c:pt idx="25" formatCode="0">
                  <c:v>653.9730226832064</c:v>
                </c:pt>
                <c:pt idx="26" formatCode="0">
                  <c:v>654.7697332654397</c:v>
                </c:pt>
                <c:pt idx="27" formatCode="0">
                  <c:v>657.2167928467632</c:v>
                </c:pt>
                <c:pt idx="28" formatCode="0">
                  <c:v>660.1207606675285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54712"/>
        <c:axId val="2100551544"/>
      </c:scatterChart>
      <c:valAx>
        <c:axId val="2100554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551544"/>
        <c:crosses val="autoZero"/>
        <c:crossBetween val="midCat"/>
      </c:valAx>
      <c:valAx>
        <c:axId val="2100551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554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'980014'!$E$3869:$E$3900</c:f>
              <c:numCache>
                <c:formatCode>General</c:formatCode>
                <c:ptCount val="32"/>
                <c:pt idx="0">
                  <c:v>495.0</c:v>
                </c:pt>
                <c:pt idx="1">
                  <c:v>515.0</c:v>
                </c:pt>
                <c:pt idx="2">
                  <c:v>487.0</c:v>
                </c:pt>
                <c:pt idx="3">
                  <c:v>513.0</c:v>
                </c:pt>
                <c:pt idx="4">
                  <c:v>548.0</c:v>
                </c:pt>
                <c:pt idx="5">
                  <c:v>608.0</c:v>
                </c:pt>
                <c:pt idx="6">
                  <c:v>579.0</c:v>
                </c:pt>
                <c:pt idx="7">
                  <c:v>561.0</c:v>
                </c:pt>
                <c:pt idx="8">
                  <c:v>579.0</c:v>
                </c:pt>
                <c:pt idx="9">
                  <c:v>625.0</c:v>
                </c:pt>
                <c:pt idx="10">
                  <c:v>680.0</c:v>
                </c:pt>
                <c:pt idx="11">
                  <c:v>658.0</c:v>
                </c:pt>
                <c:pt idx="12">
                  <c:v>674.0</c:v>
                </c:pt>
                <c:pt idx="13">
                  <c:v>716.0</c:v>
                </c:pt>
                <c:pt idx="14">
                  <c:v>724.0</c:v>
                </c:pt>
                <c:pt idx="15">
                  <c:v>739.0</c:v>
                </c:pt>
                <c:pt idx="16">
                  <c:v>772.0</c:v>
                </c:pt>
                <c:pt idx="17">
                  <c:v>698.0</c:v>
                </c:pt>
                <c:pt idx="18">
                  <c:v>657.0</c:v>
                </c:pt>
                <c:pt idx="19">
                  <c:v>678.0</c:v>
                </c:pt>
                <c:pt idx="20">
                  <c:v>654.0</c:v>
                </c:pt>
                <c:pt idx="21">
                  <c:v>664.0</c:v>
                </c:pt>
                <c:pt idx="22">
                  <c:v>661.0</c:v>
                </c:pt>
                <c:pt idx="23">
                  <c:v>668.0</c:v>
                </c:pt>
                <c:pt idx="24">
                  <c:v>695.0</c:v>
                </c:pt>
                <c:pt idx="25">
                  <c:v>630.0</c:v>
                </c:pt>
                <c:pt idx="26">
                  <c:v>674.0</c:v>
                </c:pt>
                <c:pt idx="27">
                  <c:v>666.0</c:v>
                </c:pt>
                <c:pt idx="28">
                  <c:v>621.0</c:v>
                </c:pt>
                <c:pt idx="29">
                  <c:v>645.0</c:v>
                </c:pt>
                <c:pt idx="30">
                  <c:v>637.0</c:v>
                </c:pt>
                <c:pt idx="31">
                  <c:v>704.0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'980014'!$F$3869:$F$3900</c:f>
              <c:numCache>
                <c:formatCode>General</c:formatCode>
                <c:ptCount val="32"/>
                <c:pt idx="4" formatCode="0">
                  <c:v>567.662250568475</c:v>
                </c:pt>
                <c:pt idx="5" formatCode="0">
                  <c:v>572.3513483782932</c:v>
                </c:pt>
                <c:pt idx="6" formatCode="0">
                  <c:v>578.4279199457967</c:v>
                </c:pt>
                <c:pt idx="7" formatCode="0">
                  <c:v>586.8621206333578</c:v>
                </c:pt>
                <c:pt idx="8" formatCode="0">
                  <c:v>599.0020472588792</c:v>
                </c:pt>
                <c:pt idx="9" formatCode="0">
                  <c:v>616.1762172754409</c:v>
                </c:pt>
                <c:pt idx="10" formatCode="0">
                  <c:v>638.0110449269773</c:v>
                </c:pt>
                <c:pt idx="11" formatCode="0">
                  <c:v>665.4078205488652</c:v>
                </c:pt>
                <c:pt idx="12" formatCode="0">
                  <c:v>693.7959545949567</c:v>
                </c:pt>
                <c:pt idx="13" formatCode="0">
                  <c:v>717.105386709304</c:v>
                </c:pt>
                <c:pt idx="14" formatCode="0">
                  <c:v>732.9124254824925</c:v>
                </c:pt>
                <c:pt idx="15" formatCode="0">
                  <c:v>736.111834049075</c:v>
                </c:pt>
                <c:pt idx="16" formatCode="0">
                  <c:v>726.8493847954946</c:v>
                </c:pt>
                <c:pt idx="17" formatCode="0">
                  <c:v>709.2852472537465</c:v>
                </c:pt>
                <c:pt idx="18" formatCode="0">
                  <c:v>690.5565954506549</c:v>
                </c:pt>
                <c:pt idx="19" formatCode="0">
                  <c:v>672.51627188619</c:v>
                </c:pt>
                <c:pt idx="20" formatCode="0">
                  <c:v>659.1234515327386</c:v>
                </c:pt>
                <c:pt idx="21" formatCode="0">
                  <c:v>651.5323659810107</c:v>
                </c:pt>
                <c:pt idx="22" formatCode="0">
                  <c:v>648.7099991417275</c:v>
                </c:pt>
                <c:pt idx="23" formatCode="0">
                  <c:v>649.3958269465643</c:v>
                </c:pt>
                <c:pt idx="24" formatCode="0">
                  <c:v>651.787261619335</c:v>
                </c:pt>
                <c:pt idx="25" formatCode="0">
                  <c:v>654.9879905059868</c:v>
                </c:pt>
                <c:pt idx="26" formatCode="0">
                  <c:v>658.9083159071337</c:v>
                </c:pt>
                <c:pt idx="27" formatCode="0">
                  <c:v>663.2363002123357</c:v>
                </c:pt>
                <c:pt idx="28" formatCode="0">
                  <c:v>667.0829403056741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508952"/>
        <c:axId val="2100505784"/>
      </c:scatterChart>
      <c:valAx>
        <c:axId val="210050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505784"/>
        <c:crosses val="autoZero"/>
        <c:crossBetween val="midCat"/>
      </c:valAx>
      <c:valAx>
        <c:axId val="210050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508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'980014'!$E$3919:$E$3950</c:f>
              <c:numCache>
                <c:formatCode>General</c:formatCode>
                <c:ptCount val="32"/>
                <c:pt idx="0">
                  <c:v>526.0</c:v>
                </c:pt>
                <c:pt idx="1">
                  <c:v>643.0</c:v>
                </c:pt>
                <c:pt idx="2">
                  <c:v>675.0</c:v>
                </c:pt>
                <c:pt idx="3">
                  <c:v>680.0</c:v>
                </c:pt>
                <c:pt idx="4">
                  <c:v>652.0</c:v>
                </c:pt>
                <c:pt idx="5">
                  <c:v>696.0</c:v>
                </c:pt>
                <c:pt idx="6">
                  <c:v>698.0</c:v>
                </c:pt>
                <c:pt idx="7">
                  <c:v>696.0</c:v>
                </c:pt>
                <c:pt idx="8">
                  <c:v>784.0</c:v>
                </c:pt>
                <c:pt idx="9">
                  <c:v>760.0</c:v>
                </c:pt>
                <c:pt idx="10">
                  <c:v>840.0</c:v>
                </c:pt>
                <c:pt idx="11">
                  <c:v>792.0</c:v>
                </c:pt>
                <c:pt idx="12">
                  <c:v>893.0</c:v>
                </c:pt>
                <c:pt idx="13">
                  <c:v>879.0</c:v>
                </c:pt>
                <c:pt idx="14">
                  <c:v>961.0</c:v>
                </c:pt>
                <c:pt idx="15">
                  <c:v>922.0</c:v>
                </c:pt>
                <c:pt idx="16">
                  <c:v>955.0</c:v>
                </c:pt>
                <c:pt idx="17">
                  <c:v>974.0</c:v>
                </c:pt>
                <c:pt idx="18">
                  <c:v>891.0</c:v>
                </c:pt>
                <c:pt idx="19">
                  <c:v>867.0</c:v>
                </c:pt>
                <c:pt idx="20">
                  <c:v>808.0</c:v>
                </c:pt>
                <c:pt idx="21">
                  <c:v>841.0</c:v>
                </c:pt>
                <c:pt idx="22">
                  <c:v>814.0</c:v>
                </c:pt>
                <c:pt idx="23">
                  <c:v>780.0</c:v>
                </c:pt>
                <c:pt idx="24">
                  <c:v>781.0</c:v>
                </c:pt>
                <c:pt idx="25">
                  <c:v>775.0</c:v>
                </c:pt>
                <c:pt idx="26">
                  <c:v>833.0</c:v>
                </c:pt>
                <c:pt idx="27">
                  <c:v>795.0</c:v>
                </c:pt>
                <c:pt idx="28">
                  <c:v>802.0</c:v>
                </c:pt>
                <c:pt idx="29">
                  <c:v>740.0</c:v>
                </c:pt>
                <c:pt idx="30">
                  <c:v>735.0</c:v>
                </c:pt>
                <c:pt idx="31">
                  <c:v>786.0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'980014'!$F$3919:$F$3950</c:f>
              <c:numCache>
                <c:formatCode>General</c:formatCode>
                <c:ptCount val="32"/>
                <c:pt idx="4" formatCode="0">
                  <c:v>674.3719382397346</c:v>
                </c:pt>
                <c:pt idx="5" formatCode="0">
                  <c:v>683.2849192880162</c:v>
                </c:pt>
                <c:pt idx="6" formatCode="0">
                  <c:v>695.7346513083152</c:v>
                </c:pt>
                <c:pt idx="7" formatCode="0">
                  <c:v>713.0874688270474</c:v>
                </c:pt>
                <c:pt idx="8" formatCode="0">
                  <c:v>736.4590211841885</c:v>
                </c:pt>
                <c:pt idx="9" formatCode="0">
                  <c:v>766.3147950688376</c:v>
                </c:pt>
                <c:pt idx="10" formatCode="0">
                  <c:v>800.6097264087073</c:v>
                </c:pt>
                <c:pt idx="11" formatCode="0">
                  <c:v>840.2462304694414</c:v>
                </c:pt>
                <c:pt idx="12" formatCode="0">
                  <c:v>879.3881078433242</c:v>
                </c:pt>
                <c:pt idx="13" formatCode="0">
                  <c:v>911.6940150765256</c:v>
                </c:pt>
                <c:pt idx="14" formatCode="0">
                  <c:v>936.0818472904923</c:v>
                </c:pt>
                <c:pt idx="15" formatCode="0">
                  <c:v>946.5876291828644</c:v>
                </c:pt>
                <c:pt idx="16" formatCode="0">
                  <c:v>941.9372577888555</c:v>
                </c:pt>
                <c:pt idx="17" formatCode="0">
                  <c:v>924.433764159888</c:v>
                </c:pt>
                <c:pt idx="18" formatCode="0">
                  <c:v>900.7102217829713</c:v>
                </c:pt>
                <c:pt idx="19" formatCode="0">
                  <c:v>872.2665639887367</c:v>
                </c:pt>
                <c:pt idx="20" formatCode="0">
                  <c:v>844.7228230104874</c:v>
                </c:pt>
                <c:pt idx="21" formatCode="0">
                  <c:v>822.2326458148063</c:v>
                </c:pt>
                <c:pt idx="22" formatCode="0">
                  <c:v>805.5774497088548</c:v>
                </c:pt>
                <c:pt idx="23" formatCode="0">
                  <c:v>796.0205029230752</c:v>
                </c:pt>
                <c:pt idx="24" formatCode="0">
                  <c:v>792.1101180486496</c:v>
                </c:pt>
                <c:pt idx="25" formatCode="0">
                  <c:v>791.690936804671</c:v>
                </c:pt>
                <c:pt idx="26" formatCode="0">
                  <c:v>793.829757665074</c:v>
                </c:pt>
                <c:pt idx="27" formatCode="0">
                  <c:v>797.8511609554406</c:v>
                </c:pt>
                <c:pt idx="28" formatCode="0">
                  <c:v>802.1925834565167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63192"/>
        <c:axId val="2100460024"/>
      </c:scatterChart>
      <c:valAx>
        <c:axId val="210046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460024"/>
        <c:crosses val="autoZero"/>
        <c:crossBetween val="midCat"/>
      </c:valAx>
      <c:valAx>
        <c:axId val="210046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463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553.0</c:v>
                </c:pt>
                <c:pt idx="1">
                  <c:v>525.0</c:v>
                </c:pt>
                <c:pt idx="2">
                  <c:v>519.0</c:v>
                </c:pt>
                <c:pt idx="3">
                  <c:v>576.0</c:v>
                </c:pt>
                <c:pt idx="4">
                  <c:v>597.0</c:v>
                </c:pt>
                <c:pt idx="5">
                  <c:v>612.0</c:v>
                </c:pt>
                <c:pt idx="6">
                  <c:v>623.0</c:v>
                </c:pt>
                <c:pt idx="7">
                  <c:v>612.0</c:v>
                </c:pt>
                <c:pt idx="8">
                  <c:v>621.0</c:v>
                </c:pt>
                <c:pt idx="9">
                  <c:v>628.0</c:v>
                </c:pt>
                <c:pt idx="10">
                  <c:v>635.0</c:v>
                </c:pt>
                <c:pt idx="11">
                  <c:v>729.0</c:v>
                </c:pt>
                <c:pt idx="12">
                  <c:v>722.0</c:v>
                </c:pt>
                <c:pt idx="13">
                  <c:v>763.0</c:v>
                </c:pt>
                <c:pt idx="14">
                  <c:v>795.0</c:v>
                </c:pt>
                <c:pt idx="15">
                  <c:v>826.0</c:v>
                </c:pt>
                <c:pt idx="16">
                  <c:v>820.0</c:v>
                </c:pt>
                <c:pt idx="17">
                  <c:v>826.0</c:v>
                </c:pt>
                <c:pt idx="18">
                  <c:v>775.0</c:v>
                </c:pt>
                <c:pt idx="19">
                  <c:v>704.0</c:v>
                </c:pt>
                <c:pt idx="20">
                  <c:v>775.0</c:v>
                </c:pt>
                <c:pt idx="21">
                  <c:v>700.0</c:v>
                </c:pt>
                <c:pt idx="22">
                  <c:v>696.0</c:v>
                </c:pt>
                <c:pt idx="23">
                  <c:v>714.0</c:v>
                </c:pt>
                <c:pt idx="24">
                  <c:v>681.0</c:v>
                </c:pt>
                <c:pt idx="25">
                  <c:v>685.0</c:v>
                </c:pt>
                <c:pt idx="26">
                  <c:v>669.0</c:v>
                </c:pt>
                <c:pt idx="27">
                  <c:v>660.0</c:v>
                </c:pt>
                <c:pt idx="28">
                  <c:v>696.0</c:v>
                </c:pt>
                <c:pt idx="29">
                  <c:v>670.0</c:v>
                </c:pt>
                <c:pt idx="30">
                  <c:v>690.0</c:v>
                </c:pt>
                <c:pt idx="31">
                  <c:v>604.0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</c:v>
                </c:pt>
                <c:pt idx="6" formatCode="0">
                  <c:v>610.6967870326078</c:v>
                </c:pt>
                <c:pt idx="7" formatCode="0">
                  <c:v>617.4515640368552</c:v>
                </c:pt>
                <c:pt idx="8" formatCode="0">
                  <c:v>627.5223946411553</c:v>
                </c:pt>
                <c:pt idx="9" formatCode="0">
                  <c:v>642.702388663387</c:v>
                </c:pt>
                <c:pt idx="10" formatCode="0">
                  <c:v>663.7246368056717</c:v>
                </c:pt>
                <c:pt idx="11" formatCode="0">
                  <c:v>693.160294150142</c:v>
                </c:pt>
                <c:pt idx="12" formatCode="0">
                  <c:v>728.3362587693576</c:v>
                </c:pt>
                <c:pt idx="13" formatCode="0">
                  <c:v>763.2558588998095</c:v>
                </c:pt>
                <c:pt idx="14" formatCode="0">
                  <c:v>795.7910475755903</c:v>
                </c:pt>
                <c:pt idx="15" formatCode="0">
                  <c:v>816.7708718146093</c:v>
                </c:pt>
                <c:pt idx="16" formatCode="0">
                  <c:v>821.1102895273805</c:v>
                </c:pt>
                <c:pt idx="17" formatCode="0">
                  <c:v>808.7449191912971</c:v>
                </c:pt>
                <c:pt idx="18" formatCode="0">
                  <c:v>786.2925532159159</c:v>
                </c:pt>
                <c:pt idx="19" formatCode="0">
                  <c:v>756.9034651128885</c:v>
                </c:pt>
                <c:pt idx="20" formatCode="0">
                  <c:v>727.840381895032</c:v>
                </c:pt>
                <c:pt idx="21" formatCode="0">
                  <c:v>704.5991625176283</c:v>
                </c:pt>
                <c:pt idx="22" formatCode="0">
                  <c:v>688.2700887020582</c:v>
                </c:pt>
                <c:pt idx="23" formatCode="0">
                  <c:v>679.6243261016552</c:v>
                </c:pt>
                <c:pt idx="24" formatCode="0">
                  <c:v>676.4605153841367</c:v>
                </c:pt>
                <c:pt idx="25" formatCode="0">
                  <c:v>676.2953077424343</c:v>
                </c:pt>
                <c:pt idx="26" formatCode="0">
                  <c:v>678.0228839513575</c:v>
                </c:pt>
                <c:pt idx="27" formatCode="0">
                  <c:v>680.919162761404</c:v>
                </c:pt>
                <c:pt idx="28" formatCode="0">
                  <c:v>683.8557226304266</c:v>
                </c:pt>
                <c:pt idx="29" formatCode="0">
                  <c:v>687.3614684795107</c:v>
                </c:pt>
                <c:pt idx="30" formatCode="0">
                  <c:v>690.7233485593894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025304"/>
        <c:axId val="2096028472"/>
      </c:scatterChart>
      <c:valAx>
        <c:axId val="2096025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028472"/>
        <c:crosses val="autoZero"/>
        <c:crossBetween val="midCat"/>
      </c:valAx>
      <c:valAx>
        <c:axId val="209602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025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'980014'!$E$3969:$E$4000</c:f>
              <c:numCache>
                <c:formatCode>General</c:formatCode>
                <c:ptCount val="32"/>
                <c:pt idx="0">
                  <c:v>670.0</c:v>
                </c:pt>
                <c:pt idx="1">
                  <c:v>686.0</c:v>
                </c:pt>
                <c:pt idx="2">
                  <c:v>792.0</c:v>
                </c:pt>
                <c:pt idx="3">
                  <c:v>790.0</c:v>
                </c:pt>
                <c:pt idx="4">
                  <c:v>864.0</c:v>
                </c:pt>
                <c:pt idx="5">
                  <c:v>828.0</c:v>
                </c:pt>
                <c:pt idx="6">
                  <c:v>835.0</c:v>
                </c:pt>
                <c:pt idx="7">
                  <c:v>813.0</c:v>
                </c:pt>
                <c:pt idx="8">
                  <c:v>872.0</c:v>
                </c:pt>
                <c:pt idx="9">
                  <c:v>933.0</c:v>
                </c:pt>
                <c:pt idx="10">
                  <c:v>885.0</c:v>
                </c:pt>
                <c:pt idx="11">
                  <c:v>929.0</c:v>
                </c:pt>
                <c:pt idx="12">
                  <c:v>1045.0</c:v>
                </c:pt>
                <c:pt idx="13">
                  <c:v>952.0</c:v>
                </c:pt>
                <c:pt idx="14">
                  <c:v>1165.0</c:v>
                </c:pt>
                <c:pt idx="15">
                  <c:v>1111.0</c:v>
                </c:pt>
                <c:pt idx="16">
                  <c:v>1130.0</c:v>
                </c:pt>
                <c:pt idx="17">
                  <c:v>1173.0</c:v>
                </c:pt>
                <c:pt idx="18">
                  <c:v>1145.0</c:v>
                </c:pt>
                <c:pt idx="19">
                  <c:v>1072.0</c:v>
                </c:pt>
                <c:pt idx="20">
                  <c:v>1044.0</c:v>
                </c:pt>
                <c:pt idx="21">
                  <c:v>1010.0</c:v>
                </c:pt>
                <c:pt idx="22">
                  <c:v>1042.0</c:v>
                </c:pt>
                <c:pt idx="23">
                  <c:v>966.0</c:v>
                </c:pt>
                <c:pt idx="24">
                  <c:v>983.0</c:v>
                </c:pt>
                <c:pt idx="25">
                  <c:v>912.0</c:v>
                </c:pt>
                <c:pt idx="26">
                  <c:v>994.0</c:v>
                </c:pt>
                <c:pt idx="27">
                  <c:v>949.0</c:v>
                </c:pt>
                <c:pt idx="28">
                  <c:v>907.0</c:v>
                </c:pt>
                <c:pt idx="29">
                  <c:v>912.0</c:v>
                </c:pt>
                <c:pt idx="30">
                  <c:v>948.0</c:v>
                </c:pt>
                <c:pt idx="31">
                  <c:v>980.0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'980014'!$F$3969:$F$4000</c:f>
              <c:numCache>
                <c:formatCode>General</c:formatCode>
                <c:ptCount val="32"/>
                <c:pt idx="4" formatCode="0">
                  <c:v>830.9651847681421</c:v>
                </c:pt>
                <c:pt idx="5" formatCode="0">
                  <c:v>836.4314454110005</c:v>
                </c:pt>
                <c:pt idx="6" formatCode="0">
                  <c:v>843.4281539578356</c:v>
                </c:pt>
                <c:pt idx="7" formatCode="0">
                  <c:v>852.9411168297465</c:v>
                </c:pt>
                <c:pt idx="8" formatCode="0">
                  <c:v>866.4663645563686</c:v>
                </c:pt>
                <c:pt idx="9" formatCode="0">
                  <c:v>885.8808154608331</c:v>
                </c:pt>
                <c:pt idx="10" formatCode="0">
                  <c:v>911.855957789609</c:v>
                </c:pt>
                <c:pt idx="11" formatCode="0">
                  <c:v>947.7572115788557</c:v>
                </c:pt>
                <c:pt idx="12" formatCode="0">
                  <c:v>991.3032655333396</c:v>
                </c:pt>
                <c:pt idx="13" formatCode="0">
                  <c:v>1036.733646523081</c:v>
                </c:pt>
                <c:pt idx="14" formatCode="0">
                  <c:v>1083.743707005287</c:v>
                </c:pt>
                <c:pt idx="15" formatCode="0">
                  <c:v>1122.175694252612</c:v>
                </c:pt>
                <c:pt idx="16" formatCode="0">
                  <c:v>1144.520505429087</c:v>
                </c:pt>
                <c:pt idx="17" formatCode="0">
                  <c:v>1146.876234071035</c:v>
                </c:pt>
                <c:pt idx="18" formatCode="0">
                  <c:v>1132.007044780837</c:v>
                </c:pt>
                <c:pt idx="19" formatCode="0">
                  <c:v>1102.3735509185</c:v>
                </c:pt>
                <c:pt idx="20" formatCode="0">
                  <c:v>1064.536768815081</c:v>
                </c:pt>
                <c:pt idx="21" formatCode="0">
                  <c:v>1026.7079321593</c:v>
                </c:pt>
                <c:pt idx="22" formatCode="0">
                  <c:v>992.944740805396</c:v>
                </c:pt>
                <c:pt idx="23" formatCode="0">
                  <c:v>968.7506609937516</c:v>
                </c:pt>
                <c:pt idx="24" formatCode="0">
                  <c:v>954.4046171180476</c:v>
                </c:pt>
                <c:pt idx="25" formatCode="0">
                  <c:v>946.7040577602211</c:v>
                </c:pt>
                <c:pt idx="26" formatCode="0">
                  <c:v>943.6856374939164</c:v>
                </c:pt>
                <c:pt idx="27" formatCode="0">
                  <c:v>944.4436415424127</c:v>
                </c:pt>
                <c:pt idx="28" formatCode="0">
                  <c:v>947.0461924824191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16872"/>
        <c:axId val="2100413704"/>
      </c:scatterChart>
      <c:valAx>
        <c:axId val="2100416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413704"/>
        <c:crosses val="autoZero"/>
        <c:crossBetween val="midCat"/>
      </c:valAx>
      <c:valAx>
        <c:axId val="210041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416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'980014'!$E$4019:$E$4050</c:f>
              <c:numCache>
                <c:formatCode>General</c:formatCode>
                <c:ptCount val="32"/>
                <c:pt idx="0">
                  <c:v>685.0</c:v>
                </c:pt>
                <c:pt idx="1">
                  <c:v>697.0</c:v>
                </c:pt>
                <c:pt idx="2">
                  <c:v>774.0</c:v>
                </c:pt>
                <c:pt idx="3">
                  <c:v>775.0</c:v>
                </c:pt>
                <c:pt idx="4">
                  <c:v>811.0</c:v>
                </c:pt>
                <c:pt idx="5">
                  <c:v>839.0</c:v>
                </c:pt>
                <c:pt idx="6">
                  <c:v>912.0</c:v>
                </c:pt>
                <c:pt idx="7">
                  <c:v>885.0</c:v>
                </c:pt>
                <c:pt idx="8">
                  <c:v>869.0</c:v>
                </c:pt>
                <c:pt idx="9">
                  <c:v>864.0</c:v>
                </c:pt>
                <c:pt idx="10">
                  <c:v>1010.0</c:v>
                </c:pt>
                <c:pt idx="11">
                  <c:v>1005.0</c:v>
                </c:pt>
                <c:pt idx="12">
                  <c:v>1087.0</c:v>
                </c:pt>
                <c:pt idx="13">
                  <c:v>1099.0</c:v>
                </c:pt>
                <c:pt idx="14">
                  <c:v>1174.0</c:v>
                </c:pt>
                <c:pt idx="15">
                  <c:v>1117.0</c:v>
                </c:pt>
                <c:pt idx="16">
                  <c:v>1157.0</c:v>
                </c:pt>
                <c:pt idx="17">
                  <c:v>1166.0</c:v>
                </c:pt>
                <c:pt idx="18">
                  <c:v>1131.0</c:v>
                </c:pt>
                <c:pt idx="19">
                  <c:v>1091.0</c:v>
                </c:pt>
                <c:pt idx="20">
                  <c:v>981.0</c:v>
                </c:pt>
                <c:pt idx="21">
                  <c:v>1009.0</c:v>
                </c:pt>
                <c:pt idx="22">
                  <c:v>981.0</c:v>
                </c:pt>
                <c:pt idx="23">
                  <c:v>1019.0</c:v>
                </c:pt>
                <c:pt idx="24">
                  <c:v>944.0</c:v>
                </c:pt>
                <c:pt idx="25">
                  <c:v>915.0</c:v>
                </c:pt>
                <c:pt idx="26">
                  <c:v>958.0</c:v>
                </c:pt>
                <c:pt idx="27">
                  <c:v>970.0</c:v>
                </c:pt>
                <c:pt idx="28">
                  <c:v>960.0</c:v>
                </c:pt>
                <c:pt idx="29">
                  <c:v>943.0</c:v>
                </c:pt>
                <c:pt idx="30">
                  <c:v>923.0</c:v>
                </c:pt>
                <c:pt idx="31">
                  <c:v>936.0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'980014'!$F$4019:$F$4050</c:f>
              <c:numCache>
                <c:formatCode>General</c:formatCode>
                <c:ptCount val="32"/>
                <c:pt idx="4" formatCode="0">
                  <c:v>834.7344919238728</c:v>
                </c:pt>
                <c:pt idx="5" formatCode="0">
                  <c:v>842.6446206320419</c:v>
                </c:pt>
                <c:pt idx="6" formatCode="0">
                  <c:v>853.8123143245077</c:v>
                </c:pt>
                <c:pt idx="7" formatCode="0">
                  <c:v>869.99237129805</c:v>
                </c:pt>
                <c:pt idx="8" formatCode="0">
                  <c:v>893.1019814541623</c:v>
                </c:pt>
                <c:pt idx="9" formatCode="0">
                  <c:v>924.690719205393</c:v>
                </c:pt>
                <c:pt idx="10" formatCode="0">
                  <c:v>963.544427463234</c:v>
                </c:pt>
                <c:pt idx="11" formatCode="0">
                  <c:v>1011.62750806872</c:v>
                </c:pt>
                <c:pt idx="12" formatCode="0">
                  <c:v>1062.538002830665</c:v>
                </c:pt>
                <c:pt idx="13" formatCode="0">
                  <c:v>1107.703822908884</c:v>
                </c:pt>
                <c:pt idx="14" formatCode="0">
                  <c:v>1145.116341019335</c:v>
                </c:pt>
                <c:pt idx="15" formatCode="0">
                  <c:v>1165.156658875601</c:v>
                </c:pt>
                <c:pt idx="16" formatCode="0">
                  <c:v>1164.196343775289</c:v>
                </c:pt>
                <c:pt idx="17" formatCode="0">
                  <c:v>1143.952729188631</c:v>
                </c:pt>
                <c:pt idx="18" formatCode="0">
                  <c:v>1112.980053271531</c:v>
                </c:pt>
                <c:pt idx="19" formatCode="0">
                  <c:v>1073.841448104332</c:v>
                </c:pt>
                <c:pt idx="20" formatCode="0">
                  <c:v>1034.699707104625</c:v>
                </c:pt>
                <c:pt idx="21" formatCode="0">
                  <c:v>1001.990713059793</c:v>
                </c:pt>
                <c:pt idx="22" formatCode="0">
                  <c:v>977.1783013194777</c:v>
                </c:pt>
                <c:pt idx="23" formatCode="0">
                  <c:v>962.308910468133</c:v>
                </c:pt>
                <c:pt idx="24" formatCode="0">
                  <c:v>955.4233736440846</c:v>
                </c:pt>
                <c:pt idx="25" formatCode="0">
                  <c:v>953.358313508799</c:v>
                </c:pt>
                <c:pt idx="26" formatCode="0">
                  <c:v>954.5939503556928</c:v>
                </c:pt>
                <c:pt idx="27" formatCode="0">
                  <c:v>958.191532473229</c:v>
                </c:pt>
                <c:pt idx="28" formatCode="0">
                  <c:v>962.3640719342005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71144"/>
        <c:axId val="2100367976"/>
      </c:scatterChart>
      <c:valAx>
        <c:axId val="210037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367976"/>
        <c:crosses val="autoZero"/>
        <c:crossBetween val="midCat"/>
      </c:valAx>
      <c:valAx>
        <c:axId val="210036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371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'980014'!$E$4069:$E$4100</c:f>
              <c:numCache>
                <c:formatCode>General</c:formatCode>
                <c:ptCount val="32"/>
                <c:pt idx="0">
                  <c:v>759.0</c:v>
                </c:pt>
                <c:pt idx="1">
                  <c:v>766.0</c:v>
                </c:pt>
                <c:pt idx="2">
                  <c:v>730.0</c:v>
                </c:pt>
                <c:pt idx="3">
                  <c:v>801.0</c:v>
                </c:pt>
                <c:pt idx="4">
                  <c:v>798.0</c:v>
                </c:pt>
                <c:pt idx="5">
                  <c:v>861.0</c:v>
                </c:pt>
                <c:pt idx="6">
                  <c:v>854.0</c:v>
                </c:pt>
                <c:pt idx="7">
                  <c:v>898.0</c:v>
                </c:pt>
                <c:pt idx="8">
                  <c:v>864.0</c:v>
                </c:pt>
                <c:pt idx="9">
                  <c:v>896.0</c:v>
                </c:pt>
                <c:pt idx="10">
                  <c:v>960.0</c:v>
                </c:pt>
                <c:pt idx="11">
                  <c:v>962.0</c:v>
                </c:pt>
                <c:pt idx="12">
                  <c:v>1071.0</c:v>
                </c:pt>
                <c:pt idx="13">
                  <c:v>1091.0</c:v>
                </c:pt>
                <c:pt idx="14">
                  <c:v>1100.0</c:v>
                </c:pt>
                <c:pt idx="15">
                  <c:v>1021.0</c:v>
                </c:pt>
                <c:pt idx="16">
                  <c:v>1123.0</c:v>
                </c:pt>
                <c:pt idx="17">
                  <c:v>1045.0</c:v>
                </c:pt>
                <c:pt idx="18">
                  <c:v>1121.0</c:v>
                </c:pt>
                <c:pt idx="19">
                  <c:v>1023.0</c:v>
                </c:pt>
                <c:pt idx="20">
                  <c:v>1055.0</c:v>
                </c:pt>
                <c:pt idx="21">
                  <c:v>961.0</c:v>
                </c:pt>
                <c:pt idx="22">
                  <c:v>980.0</c:v>
                </c:pt>
                <c:pt idx="23">
                  <c:v>930.0</c:v>
                </c:pt>
                <c:pt idx="24">
                  <c:v>1010.0</c:v>
                </c:pt>
                <c:pt idx="25">
                  <c:v>971.0</c:v>
                </c:pt>
                <c:pt idx="26">
                  <c:v>915.0</c:v>
                </c:pt>
                <c:pt idx="27">
                  <c:v>957.0</c:v>
                </c:pt>
                <c:pt idx="28">
                  <c:v>922.0</c:v>
                </c:pt>
                <c:pt idx="29">
                  <c:v>911.0</c:v>
                </c:pt>
                <c:pt idx="30">
                  <c:v>902.0</c:v>
                </c:pt>
                <c:pt idx="31">
                  <c:v>996.0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'980014'!$F$4069:$F$4100</c:f>
              <c:numCache>
                <c:formatCode>General</c:formatCode>
                <c:ptCount val="32"/>
                <c:pt idx="4" formatCode="0">
                  <c:v>821.8346932034402</c:v>
                </c:pt>
                <c:pt idx="5" formatCode="0">
                  <c:v>833.0359370722643</c:v>
                </c:pt>
                <c:pt idx="6" formatCode="0">
                  <c:v>848.2605687744666</c:v>
                </c:pt>
                <c:pt idx="7" formatCode="0">
                  <c:v>868.3060976268501</c:v>
                </c:pt>
                <c:pt idx="8" formatCode="0">
                  <c:v>893.4439021288926</c:v>
                </c:pt>
                <c:pt idx="9" formatCode="0">
                  <c:v>923.3629418671836</c:v>
                </c:pt>
                <c:pt idx="10" formatCode="0">
                  <c:v>955.756443213199</c:v>
                </c:pt>
                <c:pt idx="11" formatCode="0">
                  <c:v>991.6205046958953</c:v>
                </c:pt>
                <c:pt idx="12" formatCode="0">
                  <c:v>1026.303115505718</c:v>
                </c:pt>
                <c:pt idx="13" formatCode="0">
                  <c:v>1055.246800864799</c:v>
                </c:pt>
                <c:pt idx="14" formatCode="0">
                  <c:v>1078.636002359578</c:v>
                </c:pt>
                <c:pt idx="15" formatCode="0">
                  <c:v>1091.877722663636</c:v>
                </c:pt>
                <c:pt idx="16" formatCode="0">
                  <c:v>1093.536778418944</c:v>
                </c:pt>
                <c:pt idx="17" formatCode="0">
                  <c:v>1084.339481335881</c:v>
                </c:pt>
                <c:pt idx="18" formatCode="0">
                  <c:v>1068.168936897551</c:v>
                </c:pt>
                <c:pt idx="19" formatCode="0">
                  <c:v>1045.71823423744</c:v>
                </c:pt>
                <c:pt idx="20" formatCode="0">
                  <c:v>1020.772588564025</c:v>
                </c:pt>
                <c:pt idx="21" formatCode="0">
                  <c:v>997.1166344889535</c:v>
                </c:pt>
                <c:pt idx="22" formatCode="0">
                  <c:v>976.0722928563801</c:v>
                </c:pt>
                <c:pt idx="23" formatCode="0">
                  <c:v>960.4938422596915</c:v>
                </c:pt>
                <c:pt idx="24" formatCode="0">
                  <c:v>950.7120778622242</c:v>
                </c:pt>
                <c:pt idx="25" formatCode="0">
                  <c:v>945.0517282360873</c:v>
                </c:pt>
                <c:pt idx="26" formatCode="0">
                  <c:v>942.5775177285046</c:v>
                </c:pt>
                <c:pt idx="27" formatCode="0">
                  <c:v>943.0926290077662</c:v>
                </c:pt>
                <c:pt idx="28" formatCode="0">
                  <c:v>945.3740437494815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25384"/>
        <c:axId val="2100322216"/>
      </c:scatterChart>
      <c:valAx>
        <c:axId val="210032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0322216"/>
        <c:crosses val="autoZero"/>
        <c:crossBetween val="midCat"/>
      </c:valAx>
      <c:valAx>
        <c:axId val="2100322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325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'980014'!$E$4119:$E$4150</c:f>
              <c:numCache>
                <c:formatCode>General</c:formatCode>
                <c:ptCount val="32"/>
                <c:pt idx="0">
                  <c:v>728.0</c:v>
                </c:pt>
                <c:pt idx="1">
                  <c:v>708.0</c:v>
                </c:pt>
                <c:pt idx="2">
                  <c:v>794.0</c:v>
                </c:pt>
                <c:pt idx="3">
                  <c:v>776.0</c:v>
                </c:pt>
                <c:pt idx="4">
                  <c:v>795.0</c:v>
                </c:pt>
                <c:pt idx="5">
                  <c:v>852.0</c:v>
                </c:pt>
                <c:pt idx="6">
                  <c:v>865.0</c:v>
                </c:pt>
                <c:pt idx="7">
                  <c:v>870.0</c:v>
                </c:pt>
                <c:pt idx="8">
                  <c:v>862.0</c:v>
                </c:pt>
                <c:pt idx="9">
                  <c:v>947.0</c:v>
                </c:pt>
                <c:pt idx="10">
                  <c:v>956.0</c:v>
                </c:pt>
                <c:pt idx="11">
                  <c:v>905.0</c:v>
                </c:pt>
                <c:pt idx="12">
                  <c:v>1002.0</c:v>
                </c:pt>
                <c:pt idx="13">
                  <c:v>1047.0</c:v>
                </c:pt>
                <c:pt idx="14">
                  <c:v>1149.0</c:v>
                </c:pt>
                <c:pt idx="15">
                  <c:v>1045.0</c:v>
                </c:pt>
                <c:pt idx="16">
                  <c:v>1140.0</c:v>
                </c:pt>
                <c:pt idx="17">
                  <c:v>1084.0</c:v>
                </c:pt>
                <c:pt idx="18">
                  <c:v>1098.0</c:v>
                </c:pt>
                <c:pt idx="19">
                  <c:v>1090.0</c:v>
                </c:pt>
                <c:pt idx="20">
                  <c:v>983.0</c:v>
                </c:pt>
                <c:pt idx="21">
                  <c:v>982.0</c:v>
                </c:pt>
                <c:pt idx="22">
                  <c:v>952.0</c:v>
                </c:pt>
                <c:pt idx="23">
                  <c:v>982.0</c:v>
                </c:pt>
                <c:pt idx="24">
                  <c:v>954.0</c:v>
                </c:pt>
                <c:pt idx="25">
                  <c:v>913.0</c:v>
                </c:pt>
                <c:pt idx="26">
                  <c:v>955.0</c:v>
                </c:pt>
                <c:pt idx="27">
                  <c:v>928.0</c:v>
                </c:pt>
                <c:pt idx="28">
                  <c:v>935.0</c:v>
                </c:pt>
                <c:pt idx="29">
                  <c:v>942.0</c:v>
                </c:pt>
                <c:pt idx="30">
                  <c:v>894.0</c:v>
                </c:pt>
                <c:pt idx="31">
                  <c:v>958.0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'980014'!$F$4119:$F$4150</c:f>
              <c:numCache>
                <c:formatCode>General</c:formatCode>
                <c:ptCount val="32"/>
                <c:pt idx="4" formatCode="0">
                  <c:v>832.6326308899025</c:v>
                </c:pt>
                <c:pt idx="5" formatCode="0">
                  <c:v>838.946243453474</c:v>
                </c:pt>
                <c:pt idx="6" formatCode="0">
                  <c:v>847.6441622569946</c:v>
                </c:pt>
                <c:pt idx="7" formatCode="0">
                  <c:v>859.9771807398475</c:v>
                </c:pt>
                <c:pt idx="8" formatCode="0">
                  <c:v>877.3755306404383</c:v>
                </c:pt>
                <c:pt idx="9" formatCode="0">
                  <c:v>901.1291242870011</c:v>
                </c:pt>
                <c:pt idx="10" formatCode="0">
                  <c:v>930.625157561207</c:v>
                </c:pt>
                <c:pt idx="11" formatCode="0">
                  <c:v>967.889097717194</c:v>
                </c:pt>
                <c:pt idx="12" formatCode="0">
                  <c:v>1008.723307570581</c:v>
                </c:pt>
                <c:pt idx="13" formatCode="0">
                  <c:v>1046.888475663127</c:v>
                </c:pt>
                <c:pt idx="14" formatCode="0">
                  <c:v>1081.44396545444</c:v>
                </c:pt>
                <c:pt idx="15" formatCode="0">
                  <c:v>1104.374237765692</c:v>
                </c:pt>
                <c:pt idx="16" formatCode="0">
                  <c:v>1111.555804474635</c:v>
                </c:pt>
                <c:pt idx="17" formatCode="0">
                  <c:v>1102.587703580037</c:v>
                </c:pt>
                <c:pt idx="18" formatCode="0">
                  <c:v>1082.50931365519</c:v>
                </c:pt>
                <c:pt idx="19" formatCode="0">
                  <c:v>1053.267608692701</c:v>
                </c:pt>
                <c:pt idx="20" formatCode="0">
                  <c:v>1020.908603318787</c:v>
                </c:pt>
                <c:pt idx="21" formatCode="0">
                  <c:v>991.3265322212548</c:v>
                </c:pt>
                <c:pt idx="22" formatCode="0">
                  <c:v>966.65982595034</c:v>
                </c:pt>
                <c:pt idx="23" formatCode="0">
                  <c:v>950.0431883217367</c:v>
                </c:pt>
                <c:pt idx="24" formatCode="0">
                  <c:v>940.8625928455961</c:v>
                </c:pt>
                <c:pt idx="25" formatCode="0">
                  <c:v>936.5159544229981</c:v>
                </c:pt>
                <c:pt idx="26" formatCode="0">
                  <c:v>935.5831802979031</c:v>
                </c:pt>
                <c:pt idx="27" formatCode="0">
                  <c:v>937.3435386897265</c:v>
                </c:pt>
                <c:pt idx="28" formatCode="0">
                  <c:v>940.2277328158448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23464"/>
        <c:axId val="2101626632"/>
      </c:scatterChart>
      <c:valAx>
        <c:axId val="210162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626632"/>
        <c:crosses val="autoZero"/>
        <c:crossBetween val="midCat"/>
      </c:valAx>
      <c:valAx>
        <c:axId val="2101626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623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'980014'!$E$4169:$E$4200</c:f>
              <c:numCache>
                <c:formatCode>General</c:formatCode>
                <c:ptCount val="32"/>
                <c:pt idx="0">
                  <c:v>712.0</c:v>
                </c:pt>
                <c:pt idx="1">
                  <c:v>741.0</c:v>
                </c:pt>
                <c:pt idx="2">
                  <c:v>838.0</c:v>
                </c:pt>
                <c:pt idx="3">
                  <c:v>787.0</c:v>
                </c:pt>
                <c:pt idx="4">
                  <c:v>769.0</c:v>
                </c:pt>
                <c:pt idx="5">
                  <c:v>843.0</c:v>
                </c:pt>
                <c:pt idx="6">
                  <c:v>867.0</c:v>
                </c:pt>
                <c:pt idx="7">
                  <c:v>895.0</c:v>
                </c:pt>
                <c:pt idx="8">
                  <c:v>945.0</c:v>
                </c:pt>
                <c:pt idx="9">
                  <c:v>944.0</c:v>
                </c:pt>
                <c:pt idx="10">
                  <c:v>946.0</c:v>
                </c:pt>
                <c:pt idx="11">
                  <c:v>1030.0</c:v>
                </c:pt>
                <c:pt idx="12">
                  <c:v>1038.0</c:v>
                </c:pt>
                <c:pt idx="13">
                  <c:v>1123.0</c:v>
                </c:pt>
                <c:pt idx="14">
                  <c:v>1164.0</c:v>
                </c:pt>
                <c:pt idx="15">
                  <c:v>1167.0</c:v>
                </c:pt>
                <c:pt idx="16">
                  <c:v>1227.0</c:v>
                </c:pt>
                <c:pt idx="17">
                  <c:v>1187.0</c:v>
                </c:pt>
                <c:pt idx="18">
                  <c:v>1155.0</c:v>
                </c:pt>
                <c:pt idx="19">
                  <c:v>1063.0</c:v>
                </c:pt>
                <c:pt idx="20">
                  <c:v>1038.0</c:v>
                </c:pt>
                <c:pt idx="21">
                  <c:v>1028.0</c:v>
                </c:pt>
                <c:pt idx="22">
                  <c:v>1008.0</c:v>
                </c:pt>
                <c:pt idx="23">
                  <c:v>1014.0</c:v>
                </c:pt>
                <c:pt idx="24">
                  <c:v>969.0</c:v>
                </c:pt>
                <c:pt idx="25">
                  <c:v>941.0</c:v>
                </c:pt>
                <c:pt idx="26">
                  <c:v>915.0</c:v>
                </c:pt>
                <c:pt idx="27">
                  <c:v>949.0</c:v>
                </c:pt>
                <c:pt idx="28">
                  <c:v>930.0</c:v>
                </c:pt>
                <c:pt idx="29">
                  <c:v>902.0</c:v>
                </c:pt>
                <c:pt idx="30">
                  <c:v>957.0</c:v>
                </c:pt>
                <c:pt idx="31">
                  <c:v>923.0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'980014'!$F$4169:$F$4200</c:f>
              <c:numCache>
                <c:formatCode>General</c:formatCode>
                <c:ptCount val="32"/>
                <c:pt idx="4" formatCode="0">
                  <c:v>818.2284632290353</c:v>
                </c:pt>
                <c:pt idx="5" formatCode="0">
                  <c:v>830.277013322795</c:v>
                </c:pt>
                <c:pt idx="6" formatCode="0">
                  <c:v>847.3471242145573</c:v>
                </c:pt>
                <c:pt idx="7" formatCode="0">
                  <c:v>870.8100901445476</c:v>
                </c:pt>
                <c:pt idx="8" formatCode="0">
                  <c:v>901.4655780963781</c:v>
                </c:pt>
                <c:pt idx="9" formatCode="0">
                  <c:v>939.3496360263288</c:v>
                </c:pt>
                <c:pt idx="10" formatCode="0">
                  <c:v>981.7675312611605</c:v>
                </c:pt>
                <c:pt idx="11" formatCode="0">
                  <c:v>1030.211854061717</c:v>
                </c:pt>
                <c:pt idx="12" formatCode="0">
                  <c:v>1078.475093163305</c:v>
                </c:pt>
                <c:pt idx="13" formatCode="0">
                  <c:v>1119.910883265062</c:v>
                </c:pt>
                <c:pt idx="14" formatCode="0">
                  <c:v>1154.444339372251</c:v>
                </c:pt>
                <c:pt idx="15" formatCode="0">
                  <c:v>1174.941700775993</c:v>
                </c:pt>
                <c:pt idx="16" formatCode="0">
                  <c:v>1178.632329113925</c:v>
                </c:pt>
                <c:pt idx="17" formatCode="0">
                  <c:v>1165.963151282081</c:v>
                </c:pt>
                <c:pt idx="18" formatCode="0">
                  <c:v>1142.278416072536</c:v>
                </c:pt>
                <c:pt idx="19" formatCode="0">
                  <c:v>1108.491013078858</c:v>
                </c:pt>
                <c:pt idx="20" formatCode="0">
                  <c:v>1070.169372291611</c:v>
                </c:pt>
                <c:pt idx="21" formatCode="0">
                  <c:v>1033.129200634628</c:v>
                </c:pt>
                <c:pt idx="22" formatCode="0">
                  <c:v>999.4441453420286</c:v>
                </c:pt>
                <c:pt idx="23" formatCode="0">
                  <c:v>973.718760443716</c:v>
                </c:pt>
                <c:pt idx="24" formatCode="0">
                  <c:v>956.7327839910527</c:v>
                </c:pt>
                <c:pt idx="25" formatCode="0">
                  <c:v>945.9004623897777</c:v>
                </c:pt>
                <c:pt idx="26" formatCode="0">
                  <c:v>939.5911551744232</c:v>
                </c:pt>
                <c:pt idx="27" formatCode="0">
                  <c:v>937.572115113875</c:v>
                </c:pt>
                <c:pt idx="28" formatCode="0">
                  <c:v>938.5029266527183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69192"/>
        <c:axId val="2101672360"/>
      </c:scatterChart>
      <c:valAx>
        <c:axId val="210166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672360"/>
        <c:crosses val="autoZero"/>
        <c:crossBetween val="midCat"/>
      </c:valAx>
      <c:valAx>
        <c:axId val="210167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66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'980014'!$E$4219:$E$4250</c:f>
              <c:numCache>
                <c:formatCode>General</c:formatCode>
                <c:ptCount val="32"/>
                <c:pt idx="0">
                  <c:v>728.0</c:v>
                </c:pt>
                <c:pt idx="1">
                  <c:v>801.0</c:v>
                </c:pt>
                <c:pt idx="2">
                  <c:v>741.0</c:v>
                </c:pt>
                <c:pt idx="3">
                  <c:v>778.0</c:v>
                </c:pt>
                <c:pt idx="4">
                  <c:v>847.0</c:v>
                </c:pt>
                <c:pt idx="5">
                  <c:v>879.0</c:v>
                </c:pt>
                <c:pt idx="6">
                  <c:v>836.0</c:v>
                </c:pt>
                <c:pt idx="7">
                  <c:v>903.0</c:v>
                </c:pt>
                <c:pt idx="8">
                  <c:v>886.0</c:v>
                </c:pt>
                <c:pt idx="9">
                  <c:v>905.0</c:v>
                </c:pt>
                <c:pt idx="10">
                  <c:v>991.0</c:v>
                </c:pt>
                <c:pt idx="11">
                  <c:v>975.0</c:v>
                </c:pt>
                <c:pt idx="12">
                  <c:v>991.0</c:v>
                </c:pt>
                <c:pt idx="13">
                  <c:v>1044.0</c:v>
                </c:pt>
                <c:pt idx="14">
                  <c:v>1190.0</c:v>
                </c:pt>
                <c:pt idx="15">
                  <c:v>1059.0</c:v>
                </c:pt>
                <c:pt idx="16">
                  <c:v>1082.0</c:v>
                </c:pt>
                <c:pt idx="17">
                  <c:v>1078.0</c:v>
                </c:pt>
                <c:pt idx="18">
                  <c:v>1129.0</c:v>
                </c:pt>
                <c:pt idx="19">
                  <c:v>1015.0</c:v>
                </c:pt>
                <c:pt idx="20">
                  <c:v>973.0</c:v>
                </c:pt>
                <c:pt idx="21">
                  <c:v>1020.0</c:v>
                </c:pt>
                <c:pt idx="22">
                  <c:v>1053.0</c:v>
                </c:pt>
                <c:pt idx="23">
                  <c:v>981.0</c:v>
                </c:pt>
                <c:pt idx="24">
                  <c:v>936.0</c:v>
                </c:pt>
                <c:pt idx="25">
                  <c:v>938.0</c:v>
                </c:pt>
                <c:pt idx="26">
                  <c:v>942.0</c:v>
                </c:pt>
                <c:pt idx="27">
                  <c:v>839.0</c:v>
                </c:pt>
                <c:pt idx="28">
                  <c:v>959.0</c:v>
                </c:pt>
                <c:pt idx="29">
                  <c:v>894.0</c:v>
                </c:pt>
                <c:pt idx="30">
                  <c:v>910.0</c:v>
                </c:pt>
                <c:pt idx="31">
                  <c:v>935.0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'980014'!$F$4219:$F$4250</c:f>
              <c:numCache>
                <c:formatCode>General</c:formatCode>
                <c:ptCount val="32"/>
                <c:pt idx="4" formatCode="0">
                  <c:v>844.0739569413453</c:v>
                </c:pt>
                <c:pt idx="5" formatCode="0">
                  <c:v>853.0311117520428</c:v>
                </c:pt>
                <c:pt idx="6" formatCode="0">
                  <c:v>865.589060226075</c:v>
                </c:pt>
                <c:pt idx="7" formatCode="0">
                  <c:v>882.470509820104</c:v>
                </c:pt>
                <c:pt idx="8" formatCode="0">
                  <c:v>903.9429416402961</c:v>
                </c:pt>
                <c:pt idx="9" formatCode="0">
                  <c:v>929.8150882604837</c:v>
                </c:pt>
                <c:pt idx="10" formatCode="0">
                  <c:v>958.224193656276</c:v>
                </c:pt>
                <c:pt idx="11" formatCode="0">
                  <c:v>990.3003252899447</c:v>
                </c:pt>
                <c:pt idx="12" formatCode="0">
                  <c:v>1022.245246525704</c:v>
                </c:pt>
                <c:pt idx="13" formatCode="0">
                  <c:v>1050.08969147756</c:v>
                </c:pt>
                <c:pt idx="14" formatCode="0">
                  <c:v>1074.281592927065</c:v>
                </c:pt>
                <c:pt idx="15" formatCode="0">
                  <c:v>1090.364060967695</c:v>
                </c:pt>
                <c:pt idx="16" formatCode="0">
                  <c:v>1096.351300088551</c:v>
                </c:pt>
                <c:pt idx="17" formatCode="0">
                  <c:v>1091.927887112243</c:v>
                </c:pt>
                <c:pt idx="18" formatCode="0">
                  <c:v>1079.565930412628</c:v>
                </c:pt>
                <c:pt idx="19" formatCode="0">
                  <c:v>1059.574295966373</c:v>
                </c:pt>
                <c:pt idx="20" formatCode="0">
                  <c:v>1034.75227992287</c:v>
                </c:pt>
                <c:pt idx="21" formatCode="0">
                  <c:v>1008.655839909484</c:v>
                </c:pt>
                <c:pt idx="22" formatCode="0">
                  <c:v>982.6773149466195</c:v>
                </c:pt>
                <c:pt idx="23" formatCode="0">
                  <c:v>960.6538925294408</c:v>
                </c:pt>
                <c:pt idx="24" formatCode="0">
                  <c:v>944.230530905567</c:v>
                </c:pt>
                <c:pt idx="25" formatCode="0">
                  <c:v>932.0086595715368</c:v>
                </c:pt>
                <c:pt idx="26" formatCode="0">
                  <c:v>922.8610841694385</c:v>
                </c:pt>
                <c:pt idx="27" formatCode="0">
                  <c:v>917.1860933274108</c:v>
                </c:pt>
                <c:pt idx="28" formatCode="0">
                  <c:v>914.8339033076983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14952"/>
        <c:axId val="2101718120"/>
      </c:scatterChart>
      <c:valAx>
        <c:axId val="210171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718120"/>
        <c:crosses val="autoZero"/>
        <c:crossBetween val="midCat"/>
      </c:valAx>
      <c:valAx>
        <c:axId val="210171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14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'980014'!$E$4269:$E$4300</c:f>
              <c:numCache>
                <c:formatCode>General</c:formatCode>
                <c:ptCount val="32"/>
                <c:pt idx="0">
                  <c:v>761.0</c:v>
                </c:pt>
                <c:pt idx="1">
                  <c:v>781.0</c:v>
                </c:pt>
                <c:pt idx="2">
                  <c:v>779.0</c:v>
                </c:pt>
                <c:pt idx="3">
                  <c:v>785.0</c:v>
                </c:pt>
                <c:pt idx="4">
                  <c:v>829.0</c:v>
                </c:pt>
                <c:pt idx="5">
                  <c:v>855.0</c:v>
                </c:pt>
                <c:pt idx="6">
                  <c:v>906.0</c:v>
                </c:pt>
                <c:pt idx="7">
                  <c:v>914.0</c:v>
                </c:pt>
                <c:pt idx="8">
                  <c:v>844.0</c:v>
                </c:pt>
                <c:pt idx="9">
                  <c:v>946.0</c:v>
                </c:pt>
                <c:pt idx="10">
                  <c:v>918.0</c:v>
                </c:pt>
                <c:pt idx="11">
                  <c:v>1015.0</c:v>
                </c:pt>
                <c:pt idx="12">
                  <c:v>972.0</c:v>
                </c:pt>
                <c:pt idx="13">
                  <c:v>1029.0</c:v>
                </c:pt>
                <c:pt idx="14">
                  <c:v>1090.0</c:v>
                </c:pt>
                <c:pt idx="15">
                  <c:v>1088.0</c:v>
                </c:pt>
                <c:pt idx="16">
                  <c:v>1089.0</c:v>
                </c:pt>
                <c:pt idx="17">
                  <c:v>1093.0</c:v>
                </c:pt>
                <c:pt idx="18">
                  <c:v>1099.0</c:v>
                </c:pt>
                <c:pt idx="19">
                  <c:v>1062.0</c:v>
                </c:pt>
                <c:pt idx="20">
                  <c:v>1070.0</c:v>
                </c:pt>
                <c:pt idx="21">
                  <c:v>1046.0</c:v>
                </c:pt>
                <c:pt idx="22">
                  <c:v>980.0</c:v>
                </c:pt>
                <c:pt idx="23">
                  <c:v>984.0</c:v>
                </c:pt>
                <c:pt idx="24">
                  <c:v>945.0</c:v>
                </c:pt>
                <c:pt idx="25">
                  <c:v>1007.0</c:v>
                </c:pt>
                <c:pt idx="26">
                  <c:v>944.0</c:v>
                </c:pt>
                <c:pt idx="27">
                  <c:v>929.0</c:v>
                </c:pt>
                <c:pt idx="28">
                  <c:v>917.0</c:v>
                </c:pt>
                <c:pt idx="29">
                  <c:v>883.0</c:v>
                </c:pt>
                <c:pt idx="30">
                  <c:v>869.0</c:v>
                </c:pt>
                <c:pt idx="31">
                  <c:v>911.0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'980014'!$F$4269:$F$4300</c:f>
              <c:numCache>
                <c:formatCode>General</c:formatCode>
                <c:ptCount val="32"/>
                <c:pt idx="4" formatCode="0">
                  <c:v>850.8207794753826</c:v>
                </c:pt>
                <c:pt idx="5" formatCode="0">
                  <c:v>857.924350208315</c:v>
                </c:pt>
                <c:pt idx="6" formatCode="0">
                  <c:v>867.819590111713</c:v>
                </c:pt>
                <c:pt idx="7" formatCode="0">
                  <c:v>881.2548626711304</c:v>
                </c:pt>
                <c:pt idx="8" formatCode="0">
                  <c:v>898.7462361615028</c:v>
                </c:pt>
                <c:pt idx="9" formatCode="0">
                  <c:v>920.5245417199234</c:v>
                </c:pt>
                <c:pt idx="10" formatCode="0">
                  <c:v>945.3937391954986</c:v>
                </c:pt>
                <c:pt idx="11" formatCode="0">
                  <c:v>974.7961824017652</c:v>
                </c:pt>
                <c:pt idx="12" formatCode="0">
                  <c:v>1005.739033824276</c:v>
                </c:pt>
                <c:pt idx="13" formatCode="0">
                  <c:v>1034.548387296757</c:v>
                </c:pt>
                <c:pt idx="14" formatCode="0">
                  <c:v>1061.941592364328</c:v>
                </c:pt>
                <c:pt idx="15" formatCode="0">
                  <c:v>1083.265834862254</c:v>
                </c:pt>
                <c:pt idx="16" formatCode="0">
                  <c:v>1095.871788923182</c:v>
                </c:pt>
                <c:pt idx="17" formatCode="0">
                  <c:v>1098.483689721591</c:v>
                </c:pt>
                <c:pt idx="18" formatCode="0">
                  <c:v>1092.221572841602</c:v>
                </c:pt>
                <c:pt idx="19" formatCode="0">
                  <c:v>1077.618875176591</c:v>
                </c:pt>
                <c:pt idx="20" formatCode="0">
                  <c:v>1056.633619134586</c:v>
                </c:pt>
                <c:pt idx="21" formatCode="0">
                  <c:v>1032.567177278995</c:v>
                </c:pt>
                <c:pt idx="22" formatCode="0">
                  <c:v>1007.024323486002</c:v>
                </c:pt>
                <c:pt idx="23" formatCode="0">
                  <c:v>984.195398446257</c:v>
                </c:pt>
                <c:pt idx="24" formatCode="0">
                  <c:v>966.389269436432</c:v>
                </c:pt>
                <c:pt idx="25" formatCode="0">
                  <c:v>952.5772341111392</c:v>
                </c:pt>
                <c:pt idx="26" formatCode="0">
                  <c:v>941.751646933392</c:v>
                </c:pt>
                <c:pt idx="27" formatCode="0">
                  <c:v>934.5875589748212</c:v>
                </c:pt>
                <c:pt idx="28" formatCode="0">
                  <c:v>931.2455960269439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60712"/>
        <c:axId val="2101763880"/>
      </c:scatterChart>
      <c:valAx>
        <c:axId val="210176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763880"/>
        <c:crosses val="autoZero"/>
        <c:crossBetween val="midCat"/>
      </c:valAx>
      <c:valAx>
        <c:axId val="2101763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60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'980014'!$E$4319:$E$4350</c:f>
              <c:numCache>
                <c:formatCode>General</c:formatCode>
                <c:ptCount val="32"/>
                <c:pt idx="0">
                  <c:v>418.0</c:v>
                </c:pt>
                <c:pt idx="1">
                  <c:v>477.0</c:v>
                </c:pt>
                <c:pt idx="2">
                  <c:v>475.0</c:v>
                </c:pt>
                <c:pt idx="3">
                  <c:v>507.0</c:v>
                </c:pt>
                <c:pt idx="4">
                  <c:v>556.0</c:v>
                </c:pt>
                <c:pt idx="5">
                  <c:v>535.0</c:v>
                </c:pt>
                <c:pt idx="6">
                  <c:v>564.0</c:v>
                </c:pt>
                <c:pt idx="7">
                  <c:v>593.0</c:v>
                </c:pt>
                <c:pt idx="8">
                  <c:v>549.0</c:v>
                </c:pt>
                <c:pt idx="9">
                  <c:v>603.0</c:v>
                </c:pt>
                <c:pt idx="10">
                  <c:v>625.0</c:v>
                </c:pt>
                <c:pt idx="11">
                  <c:v>632.0</c:v>
                </c:pt>
                <c:pt idx="12">
                  <c:v>631.0</c:v>
                </c:pt>
                <c:pt idx="13">
                  <c:v>733.0</c:v>
                </c:pt>
                <c:pt idx="14">
                  <c:v>740.0</c:v>
                </c:pt>
                <c:pt idx="15">
                  <c:v>700.0</c:v>
                </c:pt>
                <c:pt idx="16">
                  <c:v>761.0</c:v>
                </c:pt>
                <c:pt idx="17">
                  <c:v>718.0</c:v>
                </c:pt>
                <c:pt idx="18">
                  <c:v>723.0</c:v>
                </c:pt>
                <c:pt idx="19">
                  <c:v>663.0</c:v>
                </c:pt>
                <c:pt idx="20">
                  <c:v>658.0</c:v>
                </c:pt>
                <c:pt idx="21">
                  <c:v>627.0</c:v>
                </c:pt>
                <c:pt idx="22">
                  <c:v>635.0</c:v>
                </c:pt>
                <c:pt idx="23">
                  <c:v>635.0</c:v>
                </c:pt>
                <c:pt idx="24">
                  <c:v>597.0</c:v>
                </c:pt>
                <c:pt idx="25">
                  <c:v>609.0</c:v>
                </c:pt>
                <c:pt idx="26">
                  <c:v>631.0</c:v>
                </c:pt>
                <c:pt idx="27">
                  <c:v>615.0</c:v>
                </c:pt>
                <c:pt idx="28">
                  <c:v>617.0</c:v>
                </c:pt>
                <c:pt idx="29">
                  <c:v>581.0</c:v>
                </c:pt>
                <c:pt idx="30">
                  <c:v>604.0</c:v>
                </c:pt>
                <c:pt idx="31">
                  <c:v>590.0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'980014'!$F$4319:$F$4350</c:f>
              <c:numCache>
                <c:formatCode>General</c:formatCode>
                <c:ptCount val="32"/>
                <c:pt idx="4" formatCode="0">
                  <c:v>551.1887586138906</c:v>
                </c:pt>
                <c:pt idx="5" formatCode="0">
                  <c:v>554.6170567059688</c:v>
                </c:pt>
                <c:pt idx="6" formatCode="0">
                  <c:v>559.184395270561</c:v>
                </c:pt>
                <c:pt idx="7" formatCode="0">
                  <c:v>565.7603915656217</c:v>
                </c:pt>
                <c:pt idx="8" formatCode="0">
                  <c:v>575.6383247905277</c:v>
                </c:pt>
                <c:pt idx="9" formatCode="0">
                  <c:v>590.320835506297</c:v>
                </c:pt>
                <c:pt idx="10" formatCode="0">
                  <c:v>610.1216435200898</c:v>
                </c:pt>
                <c:pt idx="11" formatCode="0">
                  <c:v>636.9295951184978</c:v>
                </c:pt>
                <c:pt idx="12" formatCode="0">
                  <c:v>667.7491470578183</c:v>
                </c:pt>
                <c:pt idx="13" formatCode="0">
                  <c:v>697.0567175091048</c:v>
                </c:pt>
                <c:pt idx="14" formatCode="0">
                  <c:v>722.8740090161765</c:v>
                </c:pt>
                <c:pt idx="15" formatCode="0">
                  <c:v>737.7825012050228</c:v>
                </c:pt>
                <c:pt idx="16" formatCode="0">
                  <c:v>738.3245904736539</c:v>
                </c:pt>
                <c:pt idx="17" formatCode="0">
                  <c:v>725.3419341946752</c:v>
                </c:pt>
                <c:pt idx="18" formatCode="0">
                  <c:v>704.9919796928197</c:v>
                </c:pt>
                <c:pt idx="19" formatCode="0">
                  <c:v>679.748360922544</c:v>
                </c:pt>
                <c:pt idx="20" formatCode="0">
                  <c:v>655.5833785221426</c:v>
                </c:pt>
                <c:pt idx="21" formatCode="0">
                  <c:v>636.6962369311663</c:v>
                </c:pt>
                <c:pt idx="22" formatCode="0">
                  <c:v>623.6809244832834</c:v>
                </c:pt>
                <c:pt idx="23" formatCode="0">
                  <c:v>616.9487454043962</c:v>
                </c:pt>
                <c:pt idx="24" formatCode="0">
                  <c:v>614.6157143427614</c:v>
                </c:pt>
                <c:pt idx="25" formatCode="0">
                  <c:v>614.6759370808017</c:v>
                </c:pt>
                <c:pt idx="26" formatCode="0">
                  <c:v>616.261367481412</c:v>
                </c:pt>
                <c:pt idx="27" formatCode="0">
                  <c:v>618.7904883749083</c:v>
                </c:pt>
                <c:pt idx="28" formatCode="0">
                  <c:v>621.3262324528905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06472"/>
        <c:axId val="2101809640"/>
      </c:scatterChart>
      <c:valAx>
        <c:axId val="210180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09640"/>
        <c:crosses val="autoZero"/>
        <c:crossBetween val="midCat"/>
      </c:valAx>
      <c:valAx>
        <c:axId val="2101809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0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'980014'!$E$4369:$E$4400</c:f>
              <c:numCache>
                <c:formatCode>General</c:formatCode>
                <c:ptCount val="32"/>
                <c:pt idx="0">
                  <c:v>624.0</c:v>
                </c:pt>
                <c:pt idx="1">
                  <c:v>713.0</c:v>
                </c:pt>
                <c:pt idx="2">
                  <c:v>721.0</c:v>
                </c:pt>
                <c:pt idx="3">
                  <c:v>737.0</c:v>
                </c:pt>
                <c:pt idx="4">
                  <c:v>738.0</c:v>
                </c:pt>
                <c:pt idx="5">
                  <c:v>764.0</c:v>
                </c:pt>
                <c:pt idx="6">
                  <c:v>805.0</c:v>
                </c:pt>
                <c:pt idx="7">
                  <c:v>831.0</c:v>
                </c:pt>
                <c:pt idx="8">
                  <c:v>834.0</c:v>
                </c:pt>
                <c:pt idx="9">
                  <c:v>897.0</c:v>
                </c:pt>
                <c:pt idx="10">
                  <c:v>868.0</c:v>
                </c:pt>
                <c:pt idx="11">
                  <c:v>857.0</c:v>
                </c:pt>
                <c:pt idx="12">
                  <c:v>949.0</c:v>
                </c:pt>
                <c:pt idx="13">
                  <c:v>1023.0</c:v>
                </c:pt>
                <c:pt idx="14">
                  <c:v>1015.0</c:v>
                </c:pt>
                <c:pt idx="15">
                  <c:v>1026.0</c:v>
                </c:pt>
                <c:pt idx="16">
                  <c:v>1157.0</c:v>
                </c:pt>
                <c:pt idx="17">
                  <c:v>1034.0</c:v>
                </c:pt>
                <c:pt idx="18">
                  <c:v>1032.0</c:v>
                </c:pt>
                <c:pt idx="19">
                  <c:v>976.0</c:v>
                </c:pt>
                <c:pt idx="20">
                  <c:v>998.0</c:v>
                </c:pt>
                <c:pt idx="21">
                  <c:v>937.0</c:v>
                </c:pt>
                <c:pt idx="22">
                  <c:v>935.0</c:v>
                </c:pt>
                <c:pt idx="23">
                  <c:v>960.0</c:v>
                </c:pt>
                <c:pt idx="24">
                  <c:v>932.0</c:v>
                </c:pt>
                <c:pt idx="25">
                  <c:v>872.0</c:v>
                </c:pt>
                <c:pt idx="26">
                  <c:v>902.0</c:v>
                </c:pt>
                <c:pt idx="27">
                  <c:v>906.0</c:v>
                </c:pt>
                <c:pt idx="28">
                  <c:v>875.0</c:v>
                </c:pt>
                <c:pt idx="29">
                  <c:v>819.0</c:v>
                </c:pt>
                <c:pt idx="30">
                  <c:v>867.0</c:v>
                </c:pt>
                <c:pt idx="31">
                  <c:v>882.0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'980014'!$F$4369:$F$4400</c:f>
              <c:numCache>
                <c:formatCode>General</c:formatCode>
                <c:ptCount val="32"/>
                <c:pt idx="4" formatCode="0">
                  <c:v>767.7531349540656</c:v>
                </c:pt>
                <c:pt idx="5" formatCode="0">
                  <c:v>776.2123909587935</c:v>
                </c:pt>
                <c:pt idx="6" formatCode="0">
                  <c:v>787.6629798889858</c:v>
                </c:pt>
                <c:pt idx="7" formatCode="0">
                  <c:v>803.198960537756</c:v>
                </c:pt>
                <c:pt idx="8" formatCode="0">
                  <c:v>823.8224296729312</c:v>
                </c:pt>
                <c:pt idx="9" formatCode="0">
                  <c:v>850.2172949171191</c:v>
                </c:pt>
                <c:pt idx="10" formatCode="0">
                  <c:v>881.1303845931028</c:v>
                </c:pt>
                <c:pt idx="11" formatCode="0">
                  <c:v>918.3034346127043</c:v>
                </c:pt>
                <c:pt idx="12" formatCode="0">
                  <c:v>957.5411868559072</c:v>
                </c:pt>
                <c:pt idx="13" formatCode="0">
                  <c:v>993.4578854781836</c:v>
                </c:pt>
                <c:pt idx="14" formatCode="0">
                  <c:v>1026.009023548983</c:v>
                </c:pt>
                <c:pt idx="15" formatCode="0">
                  <c:v>1048.62582182375</c:v>
                </c:pt>
                <c:pt idx="16" formatCode="0">
                  <c:v>1058.025833853622</c:v>
                </c:pt>
                <c:pt idx="17" formatCode="0">
                  <c:v>1053.63076281448</c:v>
                </c:pt>
                <c:pt idx="18" formatCode="0">
                  <c:v>1038.972940982145</c:v>
                </c:pt>
                <c:pt idx="19" formatCode="0">
                  <c:v>1015.414403432998</c:v>
                </c:pt>
                <c:pt idx="20" formatCode="0">
                  <c:v>987.4023234883359</c:v>
                </c:pt>
                <c:pt idx="21" formatCode="0">
                  <c:v>959.9315693252522</c:v>
                </c:pt>
                <c:pt idx="22" formatCode="0">
                  <c:v>935.1486192571198</c:v>
                </c:pt>
                <c:pt idx="23" formatCode="0">
                  <c:v>916.8015649872754</c:v>
                </c:pt>
                <c:pt idx="24" formatCode="0">
                  <c:v>905.4018909213856</c:v>
                </c:pt>
                <c:pt idx="25" formatCode="0">
                  <c:v>898.9321320732472</c:v>
                </c:pt>
                <c:pt idx="26" formatCode="0">
                  <c:v>896.211922003207</c:v>
                </c:pt>
                <c:pt idx="27" formatCode="0">
                  <c:v>896.8807728448624</c:v>
                </c:pt>
                <c:pt idx="28" formatCode="0">
                  <c:v>899.4452064728459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52232"/>
        <c:axId val="2101855400"/>
      </c:scatterChart>
      <c:valAx>
        <c:axId val="210185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855400"/>
        <c:crosses val="autoZero"/>
        <c:crossBetween val="midCat"/>
      </c:valAx>
      <c:valAx>
        <c:axId val="2101855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852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Work_a!$AL$8:$AL$40</c:f>
              <c:numCache>
                <c:formatCode>0.000</c:formatCode>
                <c:ptCount val="33"/>
                <c:pt idx="0">
                  <c:v>0.878038945373166</c:v>
                </c:pt>
                <c:pt idx="1">
                  <c:v>0.99872332903505</c:v>
                </c:pt>
                <c:pt idx="2">
                  <c:v>0.949521793037133</c:v>
                </c:pt>
                <c:pt idx="3">
                  <c:v>0.9285895174168</c:v>
                </c:pt>
                <c:pt idx="4">
                  <c:v>1.045241098570825</c:v>
                </c:pt>
                <c:pt idx="5">
                  <c:v>0.973769315050135</c:v>
                </c:pt>
                <c:pt idx="6">
                  <c:v>0.930883340994145</c:v>
                </c:pt>
                <c:pt idx="7">
                  <c:v>0.868044936300938</c:v>
                </c:pt>
                <c:pt idx="8">
                  <c:v>1.373080731615129</c:v>
                </c:pt>
                <c:pt idx="9">
                  <c:v>1.31295931065503</c:v>
                </c:pt>
                <c:pt idx="10">
                  <c:v>1.176732172947795</c:v>
                </c:pt>
                <c:pt idx="11">
                  <c:v>1.240062070822756</c:v>
                </c:pt>
                <c:pt idx="12">
                  <c:v>0.6370834443116</c:v>
                </c:pt>
                <c:pt idx="13">
                  <c:v>1.358659608027062</c:v>
                </c:pt>
                <c:pt idx="14">
                  <c:v>1.603894856973031</c:v>
                </c:pt>
                <c:pt idx="15">
                  <c:v>1.160191966061672</c:v>
                </c:pt>
                <c:pt idx="16">
                  <c:v>1.443058933035532</c:v>
                </c:pt>
                <c:pt idx="17">
                  <c:v>1.960739532906935</c:v>
                </c:pt>
                <c:pt idx="18">
                  <c:v>1.361825816827705</c:v>
                </c:pt>
                <c:pt idx="19">
                  <c:v>1.028662051598708</c:v>
                </c:pt>
                <c:pt idx="20">
                  <c:v>1.123288443053962</c:v>
                </c:pt>
                <c:pt idx="21">
                  <c:v>1.2459840571227</c:v>
                </c:pt>
                <c:pt idx="22">
                  <c:v>1.519857364561221</c:v>
                </c:pt>
                <c:pt idx="23">
                  <c:v>1.321633032139019</c:v>
                </c:pt>
                <c:pt idx="24">
                  <c:v>1.630021098671629</c:v>
                </c:pt>
                <c:pt idx="25">
                  <c:v>0.875566265830418</c:v>
                </c:pt>
                <c:pt idx="26">
                  <c:v>0.812767426057509</c:v>
                </c:pt>
                <c:pt idx="27">
                  <c:v>1.01859655875564</c:v>
                </c:pt>
                <c:pt idx="28">
                  <c:v>1.114706648695592</c:v>
                </c:pt>
                <c:pt idx="29">
                  <c:v>1.067083815788955</c:v>
                </c:pt>
                <c:pt idx="30">
                  <c:v>0.839135891463885</c:v>
                </c:pt>
                <c:pt idx="31">
                  <c:v>0.84979287364745</c:v>
                </c:pt>
                <c:pt idx="32">
                  <c:v>0.874229096889998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Work_a!$AI$41:$AI$48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Work_a!$AL$41:$AL$48</c:f>
              <c:numCache>
                <c:formatCode>0.000</c:formatCode>
                <c:ptCount val="8"/>
                <c:pt idx="0">
                  <c:v>1.191844240031949</c:v>
                </c:pt>
                <c:pt idx="1">
                  <c:v>0.885790389414032</c:v>
                </c:pt>
                <c:pt idx="2">
                  <c:v>1.130249832095899</c:v>
                </c:pt>
                <c:pt idx="3">
                  <c:v>1.290481769430894</c:v>
                </c:pt>
                <c:pt idx="4">
                  <c:v>1.107362111002941</c:v>
                </c:pt>
                <c:pt idx="5">
                  <c:v>0.856213959454315</c:v>
                </c:pt>
                <c:pt idx="6">
                  <c:v>0.870892250388532</c:v>
                </c:pt>
                <c:pt idx="7">
                  <c:v>0.948594591873879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71048"/>
        <c:axId val="2096774040"/>
      </c:scatterChart>
      <c:valAx>
        <c:axId val="2096771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774040"/>
        <c:crosses val="autoZero"/>
        <c:crossBetween val="midCat"/>
      </c:valAx>
      <c:valAx>
        <c:axId val="2096774040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771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769.0</c:v>
                </c:pt>
                <c:pt idx="1">
                  <c:v>881.0</c:v>
                </c:pt>
                <c:pt idx="2">
                  <c:v>878.0</c:v>
                </c:pt>
                <c:pt idx="3">
                  <c:v>861.0</c:v>
                </c:pt>
                <c:pt idx="4">
                  <c:v>964.0</c:v>
                </c:pt>
                <c:pt idx="5">
                  <c:v>969.0</c:v>
                </c:pt>
                <c:pt idx="6">
                  <c:v>1000.0</c:v>
                </c:pt>
                <c:pt idx="7">
                  <c:v>1018.0</c:v>
                </c:pt>
                <c:pt idx="8">
                  <c:v>1065.0</c:v>
                </c:pt>
                <c:pt idx="9">
                  <c:v>1073.0</c:v>
                </c:pt>
                <c:pt idx="10">
                  <c:v>1095.0</c:v>
                </c:pt>
                <c:pt idx="11">
                  <c:v>1168.0</c:v>
                </c:pt>
                <c:pt idx="12">
                  <c:v>1217.0</c:v>
                </c:pt>
                <c:pt idx="13">
                  <c:v>1272.0</c:v>
                </c:pt>
                <c:pt idx="14">
                  <c:v>1291.0</c:v>
                </c:pt>
                <c:pt idx="15">
                  <c:v>1295.0</c:v>
                </c:pt>
                <c:pt idx="16">
                  <c:v>1261.0</c:v>
                </c:pt>
                <c:pt idx="17">
                  <c:v>1281.0</c:v>
                </c:pt>
                <c:pt idx="18">
                  <c:v>1237.0</c:v>
                </c:pt>
                <c:pt idx="19">
                  <c:v>1209.0</c:v>
                </c:pt>
                <c:pt idx="20">
                  <c:v>1228.0</c:v>
                </c:pt>
                <c:pt idx="21">
                  <c:v>1172.0</c:v>
                </c:pt>
                <c:pt idx="22">
                  <c:v>1073.0</c:v>
                </c:pt>
                <c:pt idx="23">
                  <c:v>1098.0</c:v>
                </c:pt>
                <c:pt idx="24">
                  <c:v>1095.0</c:v>
                </c:pt>
                <c:pt idx="25">
                  <c:v>1132.0</c:v>
                </c:pt>
                <c:pt idx="26">
                  <c:v>1140.0</c:v>
                </c:pt>
                <c:pt idx="27">
                  <c:v>1101.0</c:v>
                </c:pt>
                <c:pt idx="28">
                  <c:v>1107.0</c:v>
                </c:pt>
                <c:pt idx="29">
                  <c:v>1058.0</c:v>
                </c:pt>
                <c:pt idx="30">
                  <c:v>1046.0</c:v>
                </c:pt>
                <c:pt idx="31">
                  <c:v>1100.0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889.8225461897495</c:v>
                </c:pt>
                <c:pt idx="3" formatCode="0">
                  <c:v>905.8397590925158</c:v>
                </c:pt>
                <c:pt idx="4" formatCode="0">
                  <c:v>925.4392355474702</c:v>
                </c:pt>
                <c:pt idx="5" formatCode="0">
                  <c:v>947.9702020144745</c:v>
                </c:pt>
                <c:pt idx="6" formatCode="0">
                  <c:v>976.7859563228457</c:v>
                </c:pt>
                <c:pt idx="7" formatCode="0">
                  <c:v>1011.675998319781</c:v>
                </c:pt>
                <c:pt idx="8" formatCode="0">
                  <c:v>1051.463034590715</c:v>
                </c:pt>
                <c:pt idx="9" formatCode="0">
                  <c:v>1094.454520946593</c:v>
                </c:pt>
                <c:pt idx="10" formatCode="0">
                  <c:v>1136.9407294847</c:v>
                </c:pt>
                <c:pt idx="11" formatCode="0">
                  <c:v>1180.096035544999</c:v>
                </c:pt>
                <c:pt idx="12" formatCode="0">
                  <c:v>1218.530708606013</c:v>
                </c:pt>
                <c:pt idx="13" formatCode="0">
                  <c:v>1248.196258813829</c:v>
                </c:pt>
                <c:pt idx="14" formatCode="0">
                  <c:v>1270.136530627234</c:v>
                </c:pt>
                <c:pt idx="15" formatCode="0">
                  <c:v>1280.611760674475</c:v>
                </c:pt>
                <c:pt idx="16" formatCode="0">
                  <c:v>1279.066667458001</c:v>
                </c:pt>
                <c:pt idx="17" formatCode="0">
                  <c:v>1266.722800793789</c:v>
                </c:pt>
                <c:pt idx="18" formatCode="0">
                  <c:v>1247.695797619289</c:v>
                </c:pt>
                <c:pt idx="19" formatCode="0">
                  <c:v>1221.985933750828</c:v>
                </c:pt>
                <c:pt idx="20" formatCode="0">
                  <c:v>1193.144866431621</c:v>
                </c:pt>
                <c:pt idx="21" formatCode="0">
                  <c:v>1164.832278079694</c:v>
                </c:pt>
                <c:pt idx="22" formatCode="0">
                  <c:v>1138.141264188981</c:v>
                </c:pt>
                <c:pt idx="23" formatCode="0">
                  <c:v>1116.636739349885</c:v>
                </c:pt>
                <c:pt idx="24" formatCode="0">
                  <c:v>1101.471354500163</c:v>
                </c:pt>
                <c:pt idx="25" formatCode="0">
                  <c:v>1091.024162199403</c:v>
                </c:pt>
                <c:pt idx="26" formatCode="0">
                  <c:v>1084.278747668703</c:v>
                </c:pt>
                <c:pt idx="27" formatCode="0">
                  <c:v>1081.58135258721</c:v>
                </c:pt>
                <c:pt idx="28" formatCode="0">
                  <c:v>1082.169292389937</c:v>
                </c:pt>
                <c:pt idx="29" formatCode="0">
                  <c:v>1085.31502872313</c:v>
                </c:pt>
                <c:pt idx="30" formatCode="0">
                  <c:v>1089.985271942028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071016"/>
        <c:axId val="2096074184"/>
      </c:scatterChart>
      <c:valAx>
        <c:axId val="209607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074184"/>
        <c:crosses val="autoZero"/>
        <c:crossBetween val="midCat"/>
      </c:valAx>
      <c:valAx>
        <c:axId val="209607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07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801096"/>
        <c:axId val="2096806728"/>
      </c:scatterChart>
      <c:valAx>
        <c:axId val="209680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806728"/>
        <c:crosses val="autoZero"/>
        <c:crossBetween val="midCat"/>
      </c:valAx>
      <c:valAx>
        <c:axId val="209680672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801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Long_0.15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Work_a!$AI$8:$AI$48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Work_a!$AN$8:$AN$40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673.5521909100318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875.152425157122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Work_a!$AI$41:$AI$48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Work_a!$AN$41:$AN$48</c:f>
              <c:numCache>
                <c:formatCode>0</c:formatCode>
                <c:ptCount val="8"/>
                <c:pt idx="0">
                  <c:v>1445.991608907349</c:v>
                </c:pt>
                <c:pt idx="1">
                  <c:v>1152.305433748113</c:v>
                </c:pt>
                <c:pt idx="2">
                  <c:v>-6.749895801294592</c:v>
                </c:pt>
                <c:pt idx="3">
                  <c:v>-13.36626222603332</c:v>
                </c:pt>
                <c:pt idx="4">
                  <c:v>266.3405630103366</c:v>
                </c:pt>
                <c:pt idx="5">
                  <c:v>1185.893799620974</c:v>
                </c:pt>
                <c:pt idx="6">
                  <c:v>1505.618968553835</c:v>
                </c:pt>
                <c:pt idx="7">
                  <c:v>1451.622806628139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838808"/>
        <c:axId val="2096841816"/>
      </c:scatterChart>
      <c:valAx>
        <c:axId val="209683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841816"/>
        <c:crosses val="autoZero"/>
        <c:crossBetween val="midCat"/>
      </c:valAx>
      <c:valAx>
        <c:axId val="20968418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838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Long_0.15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Work_b!$AL$8:$AL$40</c:f>
              <c:numCache>
                <c:formatCode>0.000</c:formatCode>
                <c:ptCount val="33"/>
                <c:pt idx="0">
                  <c:v>0.878038945373166</c:v>
                </c:pt>
                <c:pt idx="1">
                  <c:v>0.99872332903505</c:v>
                </c:pt>
                <c:pt idx="2">
                  <c:v>0.949521793037133</c:v>
                </c:pt>
                <c:pt idx="3">
                  <c:v>0.9285895174168</c:v>
                </c:pt>
                <c:pt idx="4">
                  <c:v>1.045241098570825</c:v>
                </c:pt>
                <c:pt idx="5">
                  <c:v>0.973769315050135</c:v>
                </c:pt>
                <c:pt idx="6">
                  <c:v>0.930883340994145</c:v>
                </c:pt>
                <c:pt idx="7">
                  <c:v>0.868044936300938</c:v>
                </c:pt>
                <c:pt idx="8">
                  <c:v>1.373080731615129</c:v>
                </c:pt>
                <c:pt idx="9">
                  <c:v>1.31295931065503</c:v>
                </c:pt>
                <c:pt idx="10">
                  <c:v>1.176732172947795</c:v>
                </c:pt>
                <c:pt idx="11">
                  <c:v>1.240062070822756</c:v>
                </c:pt>
                <c:pt idx="12">
                  <c:v>0.6370834443116</c:v>
                </c:pt>
                <c:pt idx="13">
                  <c:v>1.358659608027062</c:v>
                </c:pt>
                <c:pt idx="14">
                  <c:v>1.603894856973031</c:v>
                </c:pt>
                <c:pt idx="15">
                  <c:v>1.160191966061672</c:v>
                </c:pt>
                <c:pt idx="16">
                  <c:v>1.443058933035532</c:v>
                </c:pt>
                <c:pt idx="17">
                  <c:v>1.960739532906935</c:v>
                </c:pt>
                <c:pt idx="18">
                  <c:v>1.361825816827705</c:v>
                </c:pt>
                <c:pt idx="19">
                  <c:v>1.028662051598708</c:v>
                </c:pt>
                <c:pt idx="20">
                  <c:v>1.123288443053962</c:v>
                </c:pt>
                <c:pt idx="21">
                  <c:v>1.2459840571227</c:v>
                </c:pt>
                <c:pt idx="22">
                  <c:v>1.519857364561221</c:v>
                </c:pt>
                <c:pt idx="23">
                  <c:v>1.321633032139019</c:v>
                </c:pt>
                <c:pt idx="24">
                  <c:v>1.630021098671629</c:v>
                </c:pt>
                <c:pt idx="25">
                  <c:v>0.875566265830418</c:v>
                </c:pt>
                <c:pt idx="26">
                  <c:v>0.812767426057509</c:v>
                </c:pt>
                <c:pt idx="27">
                  <c:v>1.01859655875564</c:v>
                </c:pt>
                <c:pt idx="28">
                  <c:v>1.114706648695592</c:v>
                </c:pt>
                <c:pt idx="29">
                  <c:v>1.067083815788955</c:v>
                </c:pt>
                <c:pt idx="30">
                  <c:v>0.839135891463885</c:v>
                </c:pt>
                <c:pt idx="31">
                  <c:v>0.84979287364745</c:v>
                </c:pt>
                <c:pt idx="32">
                  <c:v>0.874229096889998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Work_b!$AI$41:$AI$48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Work_b!$AL$41:$AL$48</c:f>
              <c:numCache>
                <c:formatCode>0.000</c:formatCode>
                <c:ptCount val="8"/>
                <c:pt idx="0">
                  <c:v>1.191844240031949</c:v>
                </c:pt>
                <c:pt idx="1">
                  <c:v>0.885790389414032</c:v>
                </c:pt>
                <c:pt idx="2">
                  <c:v>1.130249832095899</c:v>
                </c:pt>
                <c:pt idx="3">
                  <c:v>1.290481769430894</c:v>
                </c:pt>
                <c:pt idx="4">
                  <c:v>1.107362111002941</c:v>
                </c:pt>
                <c:pt idx="5">
                  <c:v>0.856213959454315</c:v>
                </c:pt>
                <c:pt idx="6">
                  <c:v>0.870892250388532</c:v>
                </c:pt>
                <c:pt idx="7">
                  <c:v>0.948594591873879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984344"/>
        <c:axId val="2096987352"/>
      </c:scatterChart>
      <c:valAx>
        <c:axId val="2096984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987352"/>
        <c:crosses val="autoZero"/>
        <c:crossBetween val="midCat"/>
      </c:valAx>
      <c:valAx>
        <c:axId val="2096987352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984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2theta-Long_0.15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014584"/>
        <c:axId val="2097020216"/>
      </c:scatterChart>
      <c:valAx>
        <c:axId val="209701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020216"/>
        <c:crosses val="autoZero"/>
        <c:crossBetween val="midCat"/>
      </c:valAx>
      <c:valAx>
        <c:axId val="209702021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7014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Long_0.15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Long_0.15</c:v>
          </c:tx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Work_b!$AN$8:$AN$40</c:f>
              <c:numCache>
                <c:formatCode>0</c:formatCode>
                <c:ptCount val="33"/>
                <c:pt idx="0">
                  <c:v>238.5470339985041</c:v>
                </c:pt>
                <c:pt idx="1">
                  <c:v>110.4478077027515</c:v>
                </c:pt>
                <c:pt idx="2">
                  <c:v>885.9513032952738</c:v>
                </c:pt>
                <c:pt idx="3">
                  <c:v>2197.078251407358</c:v>
                </c:pt>
                <c:pt idx="4">
                  <c:v>1830.99732698322</c:v>
                </c:pt>
                <c:pt idx="5">
                  <c:v>1776.869252384739</c:v>
                </c:pt>
                <c:pt idx="6">
                  <c:v>965.9588077226554</c:v>
                </c:pt>
                <c:pt idx="7">
                  <c:v>204.1017357046204</c:v>
                </c:pt>
                <c:pt idx="8">
                  <c:v>-2032.56449728384</c:v>
                </c:pt>
                <c:pt idx="9">
                  <c:v>-1608.77279707039</c:v>
                </c:pt>
                <c:pt idx="10">
                  <c:v>-1631.559328481469</c:v>
                </c:pt>
                <c:pt idx="11">
                  <c:v>-1042.850471458245</c:v>
                </c:pt>
                <c:pt idx="12">
                  <c:v>-1266.797400420017</c:v>
                </c:pt>
                <c:pt idx="13">
                  <c:v>-1158.645698783101</c:v>
                </c:pt>
                <c:pt idx="14">
                  <c:v>-1285.03789576484</c:v>
                </c:pt>
                <c:pt idx="15">
                  <c:v>-1190.227186807391</c:v>
                </c:pt>
                <c:pt idx="16">
                  <c:v>-981.3920712399282</c:v>
                </c:pt>
                <c:pt idx="17">
                  <c:v>-1069.273647340108</c:v>
                </c:pt>
                <c:pt idx="18">
                  <c:v>-1056.48559487348</c:v>
                </c:pt>
                <c:pt idx="19">
                  <c:v>-1815.597641804945</c:v>
                </c:pt>
                <c:pt idx="20">
                  <c:v>-1241.216140470347</c:v>
                </c:pt>
                <c:pt idx="21">
                  <c:v>-1302.903865938676</c:v>
                </c:pt>
                <c:pt idx="22">
                  <c:v>-1225.091497230046</c:v>
                </c:pt>
                <c:pt idx="23">
                  <c:v>-790.0818520608643</c:v>
                </c:pt>
                <c:pt idx="24">
                  <c:v>-1712.009563024752</c:v>
                </c:pt>
                <c:pt idx="25">
                  <c:v>-377.4612912309516</c:v>
                </c:pt>
                <c:pt idx="26">
                  <c:v>2572.265506306515</c:v>
                </c:pt>
                <c:pt idx="27">
                  <c:v>2379.502401145705</c:v>
                </c:pt>
                <c:pt idx="28">
                  <c:v>1633.452485668263</c:v>
                </c:pt>
                <c:pt idx="29">
                  <c:v>680.0976755241272</c:v>
                </c:pt>
                <c:pt idx="30">
                  <c:v>138.397000020829</c:v>
                </c:pt>
                <c:pt idx="31">
                  <c:v>705.228967352145</c:v>
                </c:pt>
                <c:pt idx="32">
                  <c:v>182.8882172865143</c:v>
                </c:pt>
              </c:numCache>
            </c:numRef>
          </c:yVal>
          <c:smooth val="0"/>
        </c:ser>
        <c:ser>
          <c:idx val="2"/>
          <c:order val="1"/>
          <c:tx>
            <c:v>FB</c:v>
          </c:tx>
          <c:spPr>
            <a:ln w="28575">
              <a:noFill/>
            </a:ln>
          </c:spPr>
          <c:xVal>
            <c:numRef>
              <c:f>Work_b!$AI$41:$AI$48</c:f>
              <c:numCache>
                <c:formatCode>General</c:formatCode>
                <c:ptCount val="8"/>
                <c:pt idx="0">
                  <c:v>-9.66</c:v>
                </c:pt>
                <c:pt idx="1">
                  <c:v>-9.329999999999998</c:v>
                </c:pt>
                <c:pt idx="2">
                  <c:v>-8.669999999999998</c:v>
                </c:pt>
                <c:pt idx="3">
                  <c:v>-8.34</c:v>
                </c:pt>
                <c:pt idx="4">
                  <c:v>8.34</c:v>
                </c:pt>
                <c:pt idx="5">
                  <c:v>8.67</c:v>
                </c:pt>
                <c:pt idx="6">
                  <c:v>9.33</c:v>
                </c:pt>
                <c:pt idx="7">
                  <c:v>9.66</c:v>
                </c:pt>
              </c:numCache>
            </c:numRef>
          </c:xVal>
          <c:yVal>
            <c:numRef>
              <c:f>Work_b!$AN$41:$AN$48</c:f>
              <c:numCache>
                <c:formatCode>0</c:formatCode>
                <c:ptCount val="8"/>
                <c:pt idx="0">
                  <c:v>1445.991608907349</c:v>
                </c:pt>
                <c:pt idx="1">
                  <c:v>1152.305433748113</c:v>
                </c:pt>
                <c:pt idx="2">
                  <c:v>-320.069378136112</c:v>
                </c:pt>
                <c:pt idx="3">
                  <c:v>-13.36626222603332</c:v>
                </c:pt>
                <c:pt idx="4">
                  <c:v>1205.963247771669</c:v>
                </c:pt>
                <c:pt idx="5">
                  <c:v>1185.893799620974</c:v>
                </c:pt>
                <c:pt idx="6">
                  <c:v>879.1151557170362</c:v>
                </c:pt>
                <c:pt idx="7">
                  <c:v>1451.622806628139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052344"/>
        <c:axId val="2097055384"/>
      </c:scatterChart>
      <c:valAx>
        <c:axId val="209705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055384"/>
        <c:crosses val="autoZero"/>
        <c:crossBetween val="midCat"/>
      </c:valAx>
      <c:valAx>
        <c:axId val="20970553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7052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0" i="0" baseline="0">
                <a:effectLst/>
              </a:rPr>
              <a:t>2theta-Long_0.15 + FB 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Long_0.15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Work_b!$AI$8:$AI$48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 formatCode="0">
                  <c:v>10.001</c:v>
                </c:pt>
                <c:pt idx="27" formatCode="0">
                  <c:v>11.001</c:v>
                </c:pt>
                <c:pt idx="28" formatCode="0">
                  <c:v>12.001</c:v>
                </c:pt>
                <c:pt idx="29" formatCode="0">
                  <c:v>13.001</c:v>
                </c:pt>
                <c:pt idx="30" formatCode="0">
                  <c:v>14.001</c:v>
                </c:pt>
                <c:pt idx="31" formatCode="0">
                  <c:v>15.001</c:v>
                </c:pt>
                <c:pt idx="32" formatCode="0">
                  <c:v>16.001</c:v>
                </c:pt>
                <c:pt idx="33">
                  <c:v>-9.66</c:v>
                </c:pt>
                <c:pt idx="34">
                  <c:v>-9.329999999999998</c:v>
                </c:pt>
                <c:pt idx="35">
                  <c:v>-8.669999999999998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Work_b!$AJ$8:$AJ$48</c:f>
              <c:numCache>
                <c:formatCode>0.000</c:formatCode>
                <c:ptCount val="41"/>
                <c:pt idx="0">
                  <c:v>-90.24254525782328</c:v>
                </c:pt>
                <c:pt idx="1">
                  <c:v>-90.25728594368017</c:v>
                </c:pt>
                <c:pt idx="2">
                  <c:v>-90.16813368088023</c:v>
                </c:pt>
                <c:pt idx="3">
                  <c:v>-90.01787716203519</c:v>
                </c:pt>
                <c:pt idx="4">
                  <c:v>-90.0597710047924</c:v>
                </c:pt>
                <c:pt idx="5">
                  <c:v>-90.0659692538334</c:v>
                </c:pt>
                <c:pt idx="6">
                  <c:v>-90.15894779554478</c:v>
                </c:pt>
                <c:pt idx="7">
                  <c:v>-90.19253052829144</c:v>
                </c:pt>
                <c:pt idx="8">
                  <c:v>-90.28784817617613</c:v>
                </c:pt>
                <c:pt idx="9">
                  <c:v>-90.23897246180347</c:v>
                </c:pt>
                <c:pt idx="10">
                  <c:v>-90.24159883470218</c:v>
                </c:pt>
                <c:pt idx="11">
                  <c:v>-90.17380211828879</c:v>
                </c:pt>
                <c:pt idx="12">
                  <c:v>-90.19957806646082</c:v>
                </c:pt>
                <c:pt idx="13">
                  <c:v>-90.18712780204166</c:v>
                </c:pt>
                <c:pt idx="14">
                  <c:v>-90.20167828492453</c:v>
                </c:pt>
                <c:pt idx="15">
                  <c:v>-90.19076299737148</c:v>
                </c:pt>
                <c:pt idx="16">
                  <c:v>-90.16673138815516</c:v>
                </c:pt>
                <c:pt idx="17">
                  <c:v>-90.1768424813678</c:v>
                </c:pt>
                <c:pt idx="18">
                  <c:v>-90.17537100343408</c:v>
                </c:pt>
                <c:pt idx="19">
                  <c:v>-90.26281768111597</c:v>
                </c:pt>
                <c:pt idx="20">
                  <c:v>-90.1966328235103</c:v>
                </c:pt>
                <c:pt idx="21">
                  <c:v>-90.20373549221996</c:v>
                </c:pt>
                <c:pt idx="22">
                  <c:v>-90.19477646418761</c:v>
                </c:pt>
                <c:pt idx="23">
                  <c:v>-90.14472969742583</c:v>
                </c:pt>
                <c:pt idx="24">
                  <c:v>-90.25087296168967</c:v>
                </c:pt>
                <c:pt idx="25">
                  <c:v>-90.16937369934025</c:v>
                </c:pt>
                <c:pt idx="26">
                  <c:v>-89.97498882120057</c:v>
                </c:pt>
                <c:pt idx="27">
                  <c:v>-89.99701790900003</c:v>
                </c:pt>
                <c:pt idx="28">
                  <c:v>-90.08239688491871</c:v>
                </c:pt>
                <c:pt idx="29">
                  <c:v>-90.19177846030716</c:v>
                </c:pt>
                <c:pt idx="30">
                  <c:v>-90.25406927843542</c:v>
                </c:pt>
                <c:pt idx="31">
                  <c:v>-90.1888910437621</c:v>
                </c:pt>
                <c:pt idx="32">
                  <c:v>-90.24894935378931</c:v>
                </c:pt>
                <c:pt idx="33">
                  <c:v>-90.10388018874016</c:v>
                </c:pt>
                <c:pt idx="34">
                  <c:v>-90.13756137116901</c:v>
                </c:pt>
                <c:pt idx="35">
                  <c:v>-90.16277567901547</c:v>
                </c:pt>
                <c:pt idx="36">
                  <c:v>-90.27153892662056</c:v>
                </c:pt>
                <c:pt idx="37">
                  <c:v>-90.1314054481323</c:v>
                </c:pt>
                <c:pt idx="38">
                  <c:v>-90.13370781086449</c:v>
                </c:pt>
                <c:pt idx="39">
                  <c:v>-90.0970454921375</c:v>
                </c:pt>
                <c:pt idx="40">
                  <c:v>-90.103234668888</c:v>
                </c:pt>
              </c:numCache>
            </c:numRef>
          </c:yVal>
          <c:smooth val="0"/>
        </c:ser>
        <c:ser>
          <c:idx val="0"/>
          <c:order val="0"/>
          <c:tx>
            <c:v>norm_0.15</c:v>
          </c:tx>
          <c:spPr>
            <a:ln w="47625">
              <a:noFill/>
            </a:ln>
            <a:effectLst/>
          </c:spPr>
          <c:marker>
            <c:spPr>
              <a:effectLst/>
            </c:spPr>
          </c:marker>
          <c:xVal>
            <c:numRef>
              <c:f>[1]Work!$AI$8:$AI$48</c:f>
              <c:numCache>
                <c:formatCode>General</c:formatCode>
                <c:ptCount val="41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  <c:pt idx="33">
                  <c:v>-9.659999999999996</c:v>
                </c:pt>
                <c:pt idx="34">
                  <c:v>-9.329999999999998</c:v>
                </c:pt>
                <c:pt idx="35">
                  <c:v>-8.670000000000001</c:v>
                </c:pt>
                <c:pt idx="36">
                  <c:v>-8.340000000000003</c:v>
                </c:pt>
                <c:pt idx="37">
                  <c:v>8.340000000000003</c:v>
                </c:pt>
                <c:pt idx="38">
                  <c:v>8.670000000000001</c:v>
                </c:pt>
                <c:pt idx="39">
                  <c:v>9.329999999999998</c:v>
                </c:pt>
                <c:pt idx="40">
                  <c:v>9.659999999999996</c:v>
                </c:pt>
              </c:numCache>
            </c:numRef>
          </c:xVal>
          <c:yVal>
            <c:numRef>
              <c:f>[1]Work!$AJ$8:$AJ$48</c:f>
              <c:numCache>
                <c:formatCode>General</c:formatCode>
                <c:ptCount val="41"/>
                <c:pt idx="0">
                  <c:v>-90.24265667375198</c:v>
                </c:pt>
                <c:pt idx="1">
                  <c:v>-90.26195699768417</c:v>
                </c:pt>
                <c:pt idx="2">
                  <c:v>-90.27829726801488</c:v>
                </c:pt>
                <c:pt idx="3">
                  <c:v>-90.28652402644884</c:v>
                </c:pt>
                <c:pt idx="4">
                  <c:v>-90.3385347181752</c:v>
                </c:pt>
                <c:pt idx="5">
                  <c:v>-90.34813923307244</c:v>
                </c:pt>
                <c:pt idx="6">
                  <c:v>-90.27550770400333</c:v>
                </c:pt>
                <c:pt idx="7">
                  <c:v>-90.2929006432036</c:v>
                </c:pt>
                <c:pt idx="8">
                  <c:v>-90.09685143514147</c:v>
                </c:pt>
                <c:pt idx="9">
                  <c:v>-90.12282307263972</c:v>
                </c:pt>
                <c:pt idx="10">
                  <c:v>-90.15850522896373</c:v>
                </c:pt>
                <c:pt idx="11">
                  <c:v>-90.19398949081676</c:v>
                </c:pt>
                <c:pt idx="12">
                  <c:v>-90.17743720178412</c:v>
                </c:pt>
                <c:pt idx="13">
                  <c:v>-90.22567833201995</c:v>
                </c:pt>
                <c:pt idx="14">
                  <c:v>-90.22720187872703</c:v>
                </c:pt>
                <c:pt idx="15">
                  <c:v>-90.2146497739747</c:v>
                </c:pt>
                <c:pt idx="16">
                  <c:v>-90.26385792506923</c:v>
                </c:pt>
                <c:pt idx="17">
                  <c:v>-90.20013632128531</c:v>
                </c:pt>
                <c:pt idx="18">
                  <c:v>-90.2078607759309</c:v>
                </c:pt>
                <c:pt idx="19">
                  <c:v>-90.17095087598831</c:v>
                </c:pt>
                <c:pt idx="20">
                  <c:v>-90.14783040346464</c:v>
                </c:pt>
                <c:pt idx="21">
                  <c:v>-90.11983925209361</c:v>
                </c:pt>
                <c:pt idx="22">
                  <c:v>-90.12419152729362</c:v>
                </c:pt>
                <c:pt idx="23">
                  <c:v>-90.06120735624357</c:v>
                </c:pt>
                <c:pt idx="24">
                  <c:v>-90.02487473320926</c:v>
                </c:pt>
                <c:pt idx="25">
                  <c:v>-90.10167427995998</c:v>
                </c:pt>
                <c:pt idx="26">
                  <c:v>-90.25117899688247</c:v>
                </c:pt>
                <c:pt idx="27">
                  <c:v>-90.35695398230903</c:v>
                </c:pt>
                <c:pt idx="28">
                  <c:v>-90.3375742833857</c:v>
                </c:pt>
                <c:pt idx="29">
                  <c:v>-90.28975250477693</c:v>
                </c:pt>
                <c:pt idx="30">
                  <c:v>-90.28090708981805</c:v>
                </c:pt>
                <c:pt idx="31">
                  <c:v>-90.24236781170272</c:v>
                </c:pt>
                <c:pt idx="32">
                  <c:v>-90.23875422978001</c:v>
                </c:pt>
                <c:pt idx="33">
                  <c:v>-90.26177206099401</c:v>
                </c:pt>
                <c:pt idx="34">
                  <c:v>-90.27940324342397</c:v>
                </c:pt>
                <c:pt idx="35">
                  <c:v>-90.22104716705824</c:v>
                </c:pt>
                <c:pt idx="36">
                  <c:v>-90.11219273940767</c:v>
                </c:pt>
                <c:pt idx="37">
                  <c:v>-90.0149897802187</c:v>
                </c:pt>
                <c:pt idx="38">
                  <c:v>-89.99814729095964</c:v>
                </c:pt>
                <c:pt idx="39">
                  <c:v>-90.25077988469022</c:v>
                </c:pt>
                <c:pt idx="40">
                  <c:v>-90.2309523359967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085480"/>
        <c:axId val="2097091064"/>
      </c:scatterChart>
      <c:valAx>
        <c:axId val="209708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7091064"/>
        <c:crosses val="autoZero"/>
        <c:crossBetween val="midCat"/>
      </c:valAx>
      <c:valAx>
        <c:axId val="20970910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7085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Long_2.5 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Strain_all!$AH$70</c:f>
              <c:strCache>
                <c:ptCount val="1"/>
                <c:pt idx="0">
                  <c:v>2.5</c:v>
                </c:pt>
              </c:strCache>
            </c:strRef>
          </c:tx>
          <c:xVal>
            <c:numRef>
              <c:f>Strain_all!$AI$70:$AI$78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Strain_all!$AL$70:$AL$78</c:f>
              <c:numCache>
                <c:formatCode>0.000</c:formatCode>
                <c:ptCount val="9"/>
                <c:pt idx="0">
                  <c:v>0.856945769927402</c:v>
                </c:pt>
                <c:pt idx="1">
                  <c:v>0.913427589398406</c:v>
                </c:pt>
                <c:pt idx="2">
                  <c:v>0.952754626232244</c:v>
                </c:pt>
                <c:pt idx="3">
                  <c:v>1.394081337263935</c:v>
                </c:pt>
                <c:pt idx="4">
                  <c:v>1.13488566308135</c:v>
                </c:pt>
                <c:pt idx="5">
                  <c:v>1.011242210057008</c:v>
                </c:pt>
                <c:pt idx="6">
                  <c:v>1.068544397977635</c:v>
                </c:pt>
                <c:pt idx="7">
                  <c:v>0.798060873628594</c:v>
                </c:pt>
                <c:pt idx="8">
                  <c:v>0.902780348652725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Strain_all!$AH$72</c:f>
              <c:strCache>
                <c:ptCount val="1"/>
                <c:pt idx="0">
                  <c:v>2.5</c:v>
                </c:pt>
              </c:strCache>
            </c:strRef>
          </c:tx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Strain_all!$AL$106:$AL$126</c:f>
              <c:numCache>
                <c:formatCode>General</c:formatCode>
                <c:ptCount val="21"/>
                <c:pt idx="0">
                  <c:v>0.856945769927402</c:v>
                </c:pt>
                <c:pt idx="1">
                  <c:v>0.913427589398406</c:v>
                </c:pt>
                <c:pt idx="2">
                  <c:v>0.952754626232244</c:v>
                </c:pt>
                <c:pt idx="3">
                  <c:v>1.019296105784628</c:v>
                </c:pt>
                <c:pt idx="4">
                  <c:v>0.974730237196966</c:v>
                </c:pt>
                <c:pt idx="5">
                  <c:v>1.394081337263935</c:v>
                </c:pt>
                <c:pt idx="6">
                  <c:v>0.881027274746353</c:v>
                </c:pt>
                <c:pt idx="7">
                  <c:v>1.181428696388926</c:v>
                </c:pt>
                <c:pt idx="8">
                  <c:v>0.831817585448004</c:v>
                </c:pt>
                <c:pt idx="9">
                  <c:v>1.004566273116912</c:v>
                </c:pt>
                <c:pt idx="10">
                  <c:v>1.13488566308135</c:v>
                </c:pt>
                <c:pt idx="11">
                  <c:v>1.095009599040336</c:v>
                </c:pt>
                <c:pt idx="12">
                  <c:v>1.1581303418947</c:v>
                </c:pt>
                <c:pt idx="13">
                  <c:v>1.020841522113156</c:v>
                </c:pt>
                <c:pt idx="14">
                  <c:v>1.25852458472968</c:v>
                </c:pt>
                <c:pt idx="15">
                  <c:v>1.011242210057008</c:v>
                </c:pt>
                <c:pt idx="16">
                  <c:v>1.246704304997093</c:v>
                </c:pt>
                <c:pt idx="17">
                  <c:v>0.961620751562045</c:v>
                </c:pt>
                <c:pt idx="18">
                  <c:v>1.068544397977635</c:v>
                </c:pt>
                <c:pt idx="19">
                  <c:v>0.798060873628594</c:v>
                </c:pt>
                <c:pt idx="20">
                  <c:v>0.902780348652725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273064"/>
        <c:axId val="2096270104"/>
      </c:scatterChart>
      <c:valAx>
        <c:axId val="2096273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270104"/>
        <c:crosses val="autoZero"/>
        <c:crossBetween val="midCat"/>
      </c:valAx>
      <c:valAx>
        <c:axId val="2096270104"/>
        <c:scaling>
          <c:orientation val="minMax"/>
          <c:max val="2.0"/>
          <c:min val="0.6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96273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2theta-Long_2.5</a:t>
            </a:r>
            <a:r>
              <a:rPr lang="en-US" b="0" baseline="0"/>
              <a:t> + FB</a:t>
            </a:r>
            <a:r>
              <a:rPr lang="en-US" b="0"/>
              <a:t> </a:t>
            </a:r>
          </a:p>
        </c:rich>
      </c:tx>
      <c:layout>
        <c:manualLayout>
          <c:xMode val="edge"/>
          <c:yMode val="edge"/>
          <c:x val="0.762927485577544"/>
          <c:y val="0.897713598074609"/>
        </c:manualLayout>
      </c:layout>
      <c:overlay val="0"/>
      <c:spPr>
        <a:ln>
          <a:solidFill>
            <a:srgbClr val="00000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0307177033492823"/>
          <c:y val="0.0346205059920106"/>
          <c:w val="0.856186439613709"/>
          <c:h val="0.930758988015979"/>
        </c:manualLayout>
      </c:layout>
      <c:scatterChart>
        <c:scatterStyle val="lineMarker"/>
        <c:varyColors val="0"/>
        <c:ser>
          <c:idx val="0"/>
          <c:order val="0"/>
          <c:spPr>
            <a:effectLst/>
          </c:spPr>
          <c:marker>
            <c:spPr>
              <a:effectLst/>
            </c:spPr>
          </c:marker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Strain_all!$AJ$106:$AJ$126</c:f>
              <c:numCache>
                <c:formatCode>General</c:formatCode>
                <c:ptCount val="21"/>
                <c:pt idx="0">
                  <c:v>-90.20969245275043</c:v>
                </c:pt>
                <c:pt idx="1">
                  <c:v>-90.0579982727488</c:v>
                </c:pt>
                <c:pt idx="2">
                  <c:v>-90.1421572449161</c:v>
                </c:pt>
                <c:pt idx="3">
                  <c:v>-90.24833029323946</c:v>
                </c:pt>
                <c:pt idx="4">
                  <c:v>-90.23357028071355</c:v>
                </c:pt>
                <c:pt idx="5">
                  <c:v>-90.30452705698673</c:v>
                </c:pt>
                <c:pt idx="6">
                  <c:v>-90.21746767431395</c:v>
                </c:pt>
                <c:pt idx="7">
                  <c:v>-90.23660966059837</c:v>
                </c:pt>
                <c:pt idx="8">
                  <c:v>-90.32338404811625</c:v>
                </c:pt>
                <c:pt idx="9">
                  <c:v>-90.18029101854479</c:v>
                </c:pt>
                <c:pt idx="10">
                  <c:v>-90.11742943346828</c:v>
                </c:pt>
                <c:pt idx="11">
                  <c:v>-90.1672397410851</c:v>
                </c:pt>
                <c:pt idx="12">
                  <c:v>-90.20934159993369</c:v>
                </c:pt>
                <c:pt idx="13">
                  <c:v>-90.27693308452291</c:v>
                </c:pt>
                <c:pt idx="14">
                  <c:v>-90.16640762661365</c:v>
                </c:pt>
                <c:pt idx="15">
                  <c:v>-90.20391459528785</c:v>
                </c:pt>
                <c:pt idx="16">
                  <c:v>-90.08954329779463</c:v>
                </c:pt>
                <c:pt idx="17">
                  <c:v>-90.096913984316</c:v>
                </c:pt>
                <c:pt idx="18">
                  <c:v>-90.04956297058728</c:v>
                </c:pt>
                <c:pt idx="19">
                  <c:v>-90.16748987388415</c:v>
                </c:pt>
                <c:pt idx="20">
                  <c:v>-90.18420688621796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242760"/>
        <c:axId val="2096238152"/>
      </c:scatterChart>
      <c:valAx>
        <c:axId val="209624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238152"/>
        <c:crosses val="autoZero"/>
        <c:crossBetween val="midCat"/>
      </c:valAx>
      <c:valAx>
        <c:axId val="2096238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6242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Strain- Long_2.5</a:t>
            </a:r>
            <a:r>
              <a:rPr lang="en-US" b="0" baseline="0"/>
              <a:t> </a:t>
            </a:r>
            <a:r>
              <a:rPr lang="en-US" b="0"/>
              <a:t>+</a:t>
            </a:r>
            <a:r>
              <a:rPr lang="en-US" b="0" baseline="0"/>
              <a:t> FB</a:t>
            </a:r>
          </a:p>
        </c:rich>
      </c:tx>
      <c:layout>
        <c:manualLayout>
          <c:xMode val="edge"/>
          <c:yMode val="edge"/>
          <c:x val="0.0682653863704768"/>
          <c:y val="0.034475684335984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Strain_all!$AI$70:$AI$78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 formatCode="0">
                  <c:v>12.001</c:v>
                </c:pt>
                <c:pt idx="8" formatCode="0">
                  <c:v>16.001</c:v>
                </c:pt>
              </c:numCache>
            </c:numRef>
          </c:xVal>
          <c:yVal>
            <c:numRef>
              <c:f>Strain_all!$AN$70:$AN$78</c:f>
              <c:numCache>
                <c:formatCode>0</c:formatCode>
                <c:ptCount val="9"/>
                <c:pt idx="0">
                  <c:v>246.0970012287955</c:v>
                </c:pt>
                <c:pt idx="1">
                  <c:v>1567.987764007572</c:v>
                </c:pt>
                <c:pt idx="2">
                  <c:v>833.963355557188</c:v>
                </c:pt>
                <c:pt idx="3">
                  <c:v>-2403.271184662658</c:v>
                </c:pt>
                <c:pt idx="4">
                  <c:v>-779.125623419974</c:v>
                </c:pt>
                <c:pt idx="5">
                  <c:v>-1530.868327499713</c:v>
                </c:pt>
                <c:pt idx="6">
                  <c:v>1641.648621658831</c:v>
                </c:pt>
                <c:pt idx="7">
                  <c:v>613.3314810712332</c:v>
                </c:pt>
                <c:pt idx="8">
                  <c:v>467.8164585931733</c:v>
                </c:pt>
              </c:numCache>
            </c:numRef>
          </c:yVal>
          <c:smooth val="0"/>
        </c:ser>
        <c:ser>
          <c:idx val="2"/>
          <c:order val="1"/>
          <c:xVal>
            <c:numRef>
              <c:f>Strain_all!$AI$106:$AI$126</c:f>
              <c:numCache>
                <c:formatCode>General</c:formatCode>
                <c:ptCount val="21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-6.0</c:v>
                </c:pt>
                <c:pt idx="4">
                  <c:v>-5.0</c:v>
                </c:pt>
                <c:pt idx="5">
                  <c:v>-4.0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  <c:pt idx="14">
                  <c:v>3.0</c:v>
                </c:pt>
                <c:pt idx="15">
                  <c:v>4.0</c:v>
                </c:pt>
                <c:pt idx="16">
                  <c:v>5.0</c:v>
                </c:pt>
                <c:pt idx="17">
                  <c:v>6.0</c:v>
                </c:pt>
                <c:pt idx="18">
                  <c:v>8.0</c:v>
                </c:pt>
                <c:pt idx="19" formatCode="0">
                  <c:v>12.001</c:v>
                </c:pt>
                <c:pt idx="20" formatCode="0">
                  <c:v>16.001</c:v>
                </c:pt>
              </c:numCache>
            </c:numRef>
          </c:xVal>
          <c:yVal>
            <c:numRef>
              <c:f>Strain_all!$AN$106:$AN$126</c:f>
              <c:numCache>
                <c:formatCode>0</c:formatCode>
                <c:ptCount val="21"/>
                <c:pt idx="0">
                  <c:v>246.0970012287955</c:v>
                </c:pt>
                <c:pt idx="1">
                  <c:v>1567.987764007572</c:v>
                </c:pt>
                <c:pt idx="2">
                  <c:v>-79.71720482780054</c:v>
                </c:pt>
                <c:pt idx="3">
                  <c:v>-1916.276306731746</c:v>
                </c:pt>
                <c:pt idx="4">
                  <c:v>-1788.249018038091</c:v>
                </c:pt>
                <c:pt idx="5">
                  <c:v>-2403.271184662658</c:v>
                </c:pt>
                <c:pt idx="6">
                  <c:v>-1648.519804489101</c:v>
                </c:pt>
                <c:pt idx="7">
                  <c:v>-1814.616420184434</c:v>
                </c:pt>
                <c:pt idx="8">
                  <c:v>-2566.523554979883</c:v>
                </c:pt>
                <c:pt idx="9">
                  <c:v>-1325.697235065815</c:v>
                </c:pt>
                <c:pt idx="10">
                  <c:v>-779.125623419974</c:v>
                </c:pt>
                <c:pt idx="11">
                  <c:v>-1212.292338520271</c:v>
                </c:pt>
                <c:pt idx="12">
                  <c:v>-1577.984037954283</c:v>
                </c:pt>
                <c:pt idx="13">
                  <c:v>-2164.234289072087</c:v>
                </c:pt>
                <c:pt idx="14">
                  <c:v>-1205.060633475807</c:v>
                </c:pt>
                <c:pt idx="15">
                  <c:v>-1530.868327499713</c:v>
                </c:pt>
                <c:pt idx="16">
                  <c:v>-536.3720979028042</c:v>
                </c:pt>
                <c:pt idx="17">
                  <c:v>-600.5523918072297</c:v>
                </c:pt>
                <c:pt idx="18">
                  <c:v>727.2307098713515</c:v>
                </c:pt>
                <c:pt idx="19">
                  <c:v>613.3314810712332</c:v>
                </c:pt>
                <c:pt idx="20">
                  <c:v>467.8164585931733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207096"/>
        <c:axId val="2096204104"/>
      </c:scatterChart>
      <c:valAx>
        <c:axId val="2096207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204104"/>
        <c:crosses val="autoZero"/>
        <c:crossBetween val="midCat"/>
      </c:valAx>
      <c:valAx>
        <c:axId val="20962041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207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FWHM - Long</a:t>
            </a:r>
            <a:r>
              <a:rPr lang="en-US" b="0" baseline="0"/>
              <a:t>_depth profile</a:t>
            </a:r>
          </a:p>
        </c:rich>
      </c:tx>
      <c:layout>
        <c:manualLayout>
          <c:xMode val="edge"/>
          <c:yMode val="edge"/>
          <c:x val="0.0670323818897638"/>
          <c:y val="0.0468826771653543"/>
        </c:manualLayout>
      </c:layout>
      <c:overlay val="1"/>
      <c:spPr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Strain_all!$AH$60</c:f>
              <c:strCache>
                <c:ptCount val="1"/>
              </c:strCache>
            </c:strRef>
          </c:tx>
          <c:xVal>
            <c:numRef>
              <c:f>Strain_all!$AL$61:$AL$68</c:f>
              <c:numCache>
                <c:formatCode>0.000</c:formatCode>
                <c:ptCount val="8"/>
                <c:pt idx="0">
                  <c:v>1.443058933035532</c:v>
                </c:pt>
                <c:pt idx="1">
                  <c:v>1.509003730628452</c:v>
                </c:pt>
                <c:pt idx="2">
                  <c:v>0.986193040732327</c:v>
                </c:pt>
                <c:pt idx="3">
                  <c:v>1.343226749347902</c:v>
                </c:pt>
                <c:pt idx="4">
                  <c:v>0.986550547032161</c:v>
                </c:pt>
                <c:pt idx="5">
                  <c:v>0.95900663543311</c:v>
                </c:pt>
                <c:pt idx="6">
                  <c:v>1.018857858518984</c:v>
                </c:pt>
                <c:pt idx="7">
                  <c:v>1.13488566308135</c:v>
                </c:pt>
              </c:numCache>
            </c:numRef>
          </c:xVal>
          <c:yVal>
            <c:numRef>
              <c:f>Strain_all!$AH$61:$AH$68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459880"/>
        <c:axId val="-2137457736"/>
      </c:scatterChart>
      <c:valAx>
        <c:axId val="-2137459880"/>
        <c:scaling>
          <c:orientation val="minMax"/>
          <c:min val="0.8"/>
        </c:scaling>
        <c:delete val="0"/>
        <c:axPos val="t"/>
        <c:numFmt formatCode="0.000" sourceLinked="1"/>
        <c:majorTickMark val="out"/>
        <c:minorTickMark val="none"/>
        <c:tickLblPos val="nextTo"/>
        <c:crossAx val="-2137457736"/>
        <c:crosses val="autoZero"/>
        <c:crossBetween val="midCat"/>
      </c:valAx>
      <c:valAx>
        <c:axId val="-213745773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459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85" Type="http://schemas.openxmlformats.org/officeDocument/2006/relationships/chart" Target="../charts/chart85.xml"/><Relationship Id="rId86" Type="http://schemas.openxmlformats.org/officeDocument/2006/relationships/chart" Target="../charts/chart86.xml"/><Relationship Id="rId87" Type="http://schemas.openxmlformats.org/officeDocument/2006/relationships/chart" Target="../charts/chart87.xml"/><Relationship Id="rId88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Relationship Id="rId2" Type="http://schemas.openxmlformats.org/officeDocument/2006/relationships/chart" Target="../charts/chart90.xml"/><Relationship Id="rId3" Type="http://schemas.openxmlformats.org/officeDocument/2006/relationships/chart" Target="../charts/chart9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4.xml"/><Relationship Id="rId4" Type="http://schemas.openxmlformats.org/officeDocument/2006/relationships/chart" Target="../charts/chart95.xml"/><Relationship Id="rId1" Type="http://schemas.openxmlformats.org/officeDocument/2006/relationships/chart" Target="../charts/chart92.xml"/><Relationship Id="rId2" Type="http://schemas.openxmlformats.org/officeDocument/2006/relationships/chart" Target="../charts/chart9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8.xml"/><Relationship Id="rId4" Type="http://schemas.openxmlformats.org/officeDocument/2006/relationships/chart" Target="../charts/chart99.xml"/><Relationship Id="rId5" Type="http://schemas.openxmlformats.org/officeDocument/2006/relationships/chart" Target="../charts/chart100.xml"/><Relationship Id="rId6" Type="http://schemas.openxmlformats.org/officeDocument/2006/relationships/chart" Target="../charts/chart101.xml"/><Relationship Id="rId1" Type="http://schemas.openxmlformats.org/officeDocument/2006/relationships/chart" Target="../charts/chart96.xml"/><Relationship Id="rId2" Type="http://schemas.openxmlformats.org/officeDocument/2006/relationships/chart" Target="../charts/chart9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69850</xdr:colOff>
      <xdr:row>31</xdr:row>
      <xdr:rowOff>117475</xdr:rowOff>
    </xdr:from>
    <xdr:to>
      <xdr:col>58</xdr:col>
      <xdr:colOff>44450</xdr:colOff>
      <xdr:row>61</xdr:row>
      <xdr:rowOff>60325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457200</xdr:colOff>
      <xdr:row>0</xdr:row>
      <xdr:rowOff>152400</xdr:rowOff>
    </xdr:from>
    <xdr:to>
      <xdr:col>58</xdr:col>
      <xdr:colOff>63500</xdr:colOff>
      <xdr:row>30</xdr:row>
      <xdr:rowOff>12700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450850</xdr:colOff>
      <xdr:row>32</xdr:row>
      <xdr:rowOff>79375</xdr:rowOff>
    </xdr:from>
    <xdr:to>
      <xdr:col>57</xdr:col>
      <xdr:colOff>425450</xdr:colOff>
      <xdr:row>62</xdr:row>
      <xdr:rowOff>22225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317500</xdr:colOff>
      <xdr:row>1</xdr:row>
      <xdr:rowOff>0</xdr:rowOff>
    </xdr:from>
    <xdr:to>
      <xdr:col>74</xdr:col>
      <xdr:colOff>152400</xdr:colOff>
      <xdr:row>32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482600</xdr:colOff>
      <xdr:row>34</xdr:row>
      <xdr:rowOff>76200</xdr:rowOff>
    </xdr:from>
    <xdr:to>
      <xdr:col>73</xdr:col>
      <xdr:colOff>457200</xdr:colOff>
      <xdr:row>64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139700</xdr:colOff>
      <xdr:row>0</xdr:row>
      <xdr:rowOff>165100</xdr:rowOff>
    </xdr:from>
    <xdr:to>
      <xdr:col>58</xdr:col>
      <xdr:colOff>419100</xdr:colOff>
      <xdr:row>30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120650</xdr:colOff>
      <xdr:row>31</xdr:row>
      <xdr:rowOff>15874</xdr:rowOff>
    </xdr:from>
    <xdr:to>
      <xdr:col>58</xdr:col>
      <xdr:colOff>558800</xdr:colOff>
      <xdr:row>62</xdr:row>
      <xdr:rowOff>25399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0</xdr:colOff>
      <xdr:row>63</xdr:row>
      <xdr:rowOff>12700</xdr:rowOff>
    </xdr:from>
    <xdr:to>
      <xdr:col>58</xdr:col>
      <xdr:colOff>508000</xdr:colOff>
      <xdr:row>94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60</xdr:col>
      <xdr:colOff>0</xdr:colOff>
      <xdr:row>1</xdr:row>
      <xdr:rowOff>0</xdr:rowOff>
    </xdr:from>
    <xdr:to>
      <xdr:col>75</xdr:col>
      <xdr:colOff>279400</xdr:colOff>
      <xdr:row>30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0</xdr:colOff>
      <xdr:row>32</xdr:row>
      <xdr:rowOff>0</xdr:rowOff>
    </xdr:from>
    <xdr:to>
      <xdr:col>75</xdr:col>
      <xdr:colOff>438150</xdr:colOff>
      <xdr:row>63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60</xdr:col>
      <xdr:colOff>0</xdr:colOff>
      <xdr:row>65</xdr:row>
      <xdr:rowOff>0</xdr:rowOff>
    </xdr:from>
    <xdr:to>
      <xdr:col>75</xdr:col>
      <xdr:colOff>508000</xdr:colOff>
      <xdr:row>96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ld%20C,%20norm%20-%209800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  <sheetName val="All strains"/>
    </sheetNames>
    <sheetDataSet>
      <sheetData sheetId="0" refreshError="1"/>
      <sheetData sheetId="1" refreshError="1"/>
      <sheetData sheetId="2" refreshError="1"/>
      <sheetData sheetId="3">
        <row r="8">
          <cell r="AI8">
            <v>-16</v>
          </cell>
          <cell r="AJ8">
            <v>-90.242656673751981</v>
          </cell>
        </row>
        <row r="9">
          <cell r="AI9">
            <v>-15</v>
          </cell>
          <cell r="AJ9">
            <v>-90.261956997684166</v>
          </cell>
        </row>
        <row r="10">
          <cell r="AI10">
            <v>-14</v>
          </cell>
          <cell r="AJ10">
            <v>-90.278297268014882</v>
          </cell>
        </row>
        <row r="11">
          <cell r="AI11">
            <v>-13</v>
          </cell>
          <cell r="AJ11">
            <v>-90.286524026448845</v>
          </cell>
        </row>
        <row r="12">
          <cell r="AI12">
            <v>-12</v>
          </cell>
          <cell r="AJ12">
            <v>-90.338534718175197</v>
          </cell>
        </row>
        <row r="13">
          <cell r="AI13">
            <v>-11</v>
          </cell>
          <cell r="AJ13">
            <v>-90.348139233072445</v>
          </cell>
        </row>
        <row r="14">
          <cell r="AI14">
            <v>-10</v>
          </cell>
          <cell r="AJ14">
            <v>-90.275507704003331</v>
          </cell>
        </row>
        <row r="15">
          <cell r="AI15">
            <v>-9</v>
          </cell>
          <cell r="AJ15">
            <v>-90.292900643203595</v>
          </cell>
        </row>
        <row r="16">
          <cell r="AI16">
            <v>-8</v>
          </cell>
          <cell r="AJ16">
            <v>-90.096851435141474</v>
          </cell>
        </row>
        <row r="17">
          <cell r="AI17">
            <v>-7</v>
          </cell>
          <cell r="AJ17">
            <v>-90.122823072639719</v>
          </cell>
        </row>
        <row r="18">
          <cell r="AI18">
            <v>-6</v>
          </cell>
          <cell r="AJ18">
            <v>-90.158505228963733</v>
          </cell>
        </row>
        <row r="19">
          <cell r="AI19">
            <v>-5</v>
          </cell>
          <cell r="AJ19">
            <v>-90.193989490816762</v>
          </cell>
        </row>
        <row r="20">
          <cell r="AI20">
            <v>-4</v>
          </cell>
          <cell r="AJ20">
            <v>-90.177437201784116</v>
          </cell>
        </row>
        <row r="21">
          <cell r="AI21">
            <v>-3</v>
          </cell>
          <cell r="AJ21">
            <v>-90.225678332019953</v>
          </cell>
        </row>
        <row r="22">
          <cell r="AI22">
            <v>-2</v>
          </cell>
          <cell r="AJ22">
            <v>-90.22720187872703</v>
          </cell>
        </row>
        <row r="23">
          <cell r="AI23">
            <v>-1</v>
          </cell>
          <cell r="AJ23">
            <v>-90.214649773974713</v>
          </cell>
        </row>
        <row r="24">
          <cell r="AI24">
            <v>0</v>
          </cell>
          <cell r="AJ24">
            <v>-90.263857925069232</v>
          </cell>
        </row>
        <row r="25">
          <cell r="AI25">
            <v>1</v>
          </cell>
          <cell r="AJ25">
            <v>-90.200136321285314</v>
          </cell>
        </row>
        <row r="26">
          <cell r="AI26">
            <v>2</v>
          </cell>
          <cell r="AJ26">
            <v>-90.207860775930897</v>
          </cell>
        </row>
        <row r="27">
          <cell r="AI27">
            <v>3</v>
          </cell>
          <cell r="AJ27">
            <v>-90.170950875988311</v>
          </cell>
        </row>
        <row r="28">
          <cell r="AI28">
            <v>4</v>
          </cell>
          <cell r="AJ28">
            <v>-90.147830403464638</v>
          </cell>
        </row>
        <row r="29">
          <cell r="AI29">
            <v>5</v>
          </cell>
          <cell r="AJ29">
            <v>-90.119839252093612</v>
          </cell>
        </row>
        <row r="30">
          <cell r="AI30">
            <v>6</v>
          </cell>
          <cell r="AJ30">
            <v>-90.124191527293618</v>
          </cell>
        </row>
        <row r="31">
          <cell r="AI31">
            <v>7</v>
          </cell>
          <cell r="AJ31">
            <v>-90.061207356243571</v>
          </cell>
        </row>
        <row r="32">
          <cell r="AI32">
            <v>8</v>
          </cell>
          <cell r="AJ32">
            <v>-90.024874733209259</v>
          </cell>
        </row>
        <row r="33">
          <cell r="AI33">
            <v>9</v>
          </cell>
          <cell r="AJ33">
            <v>-90.10167427995998</v>
          </cell>
        </row>
        <row r="34">
          <cell r="AI34">
            <v>10</v>
          </cell>
          <cell r="AJ34">
            <v>-90.251178996882473</v>
          </cell>
        </row>
        <row r="35">
          <cell r="AI35">
            <v>11</v>
          </cell>
          <cell r="AJ35">
            <v>-90.356953982309037</v>
          </cell>
        </row>
        <row r="36">
          <cell r="AI36">
            <v>12.000000000000014</v>
          </cell>
          <cell r="AJ36">
            <v>-90.337574283385692</v>
          </cell>
        </row>
        <row r="37">
          <cell r="AI37">
            <v>13.000000000000014</v>
          </cell>
          <cell r="AJ37">
            <v>-90.289752504776928</v>
          </cell>
        </row>
        <row r="38">
          <cell r="AI38">
            <v>14.000000000000014</v>
          </cell>
          <cell r="AJ38">
            <v>-90.280907089818058</v>
          </cell>
        </row>
        <row r="39">
          <cell r="AI39">
            <v>15.000000000000014</v>
          </cell>
          <cell r="AJ39">
            <v>-90.242367811702721</v>
          </cell>
        </row>
        <row r="40">
          <cell r="AI40">
            <v>16.000000000000014</v>
          </cell>
          <cell r="AJ40">
            <v>-90.238754229780014</v>
          </cell>
        </row>
        <row r="41">
          <cell r="AI41">
            <v>-9.6599999999999966</v>
          </cell>
          <cell r="AJ41">
            <v>-90.261772060994005</v>
          </cell>
        </row>
        <row r="42">
          <cell r="AI42">
            <v>-9.3299999999999983</v>
          </cell>
          <cell r="AJ42">
            <v>-90.279403243423971</v>
          </cell>
        </row>
        <row r="43">
          <cell r="AI43">
            <v>-8.6700000000000017</v>
          </cell>
          <cell r="AJ43">
            <v>-90.221047167058245</v>
          </cell>
        </row>
        <row r="44">
          <cell r="AI44">
            <v>-8.3400000000000034</v>
          </cell>
          <cell r="AJ44">
            <v>-90.112192739407675</v>
          </cell>
        </row>
        <row r="45">
          <cell r="AI45">
            <v>8.3400000000000034</v>
          </cell>
          <cell r="AJ45">
            <v>-90.014989780218698</v>
          </cell>
        </row>
        <row r="46">
          <cell r="AI46">
            <v>8.6700000000000017</v>
          </cell>
          <cell r="AJ46">
            <v>-89.998147290959636</v>
          </cell>
        </row>
        <row r="47">
          <cell r="AI47">
            <v>9.3299999999999983</v>
          </cell>
          <cell r="AJ47">
            <v>-90.250779884690218</v>
          </cell>
        </row>
        <row r="48">
          <cell r="AI48">
            <v>9.6599999999999966</v>
          </cell>
          <cell r="AJ48">
            <v>-90.230952335996705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O89"/>
  <sheetViews>
    <sheetView workbookViewId="0"/>
  </sheetViews>
  <sheetFormatPr baseColWidth="10" defaultColWidth="8.83203125" defaultRowHeight="14" x14ac:dyDescent="0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88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4400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38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38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38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38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38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38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38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38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38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38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38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38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38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38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38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38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38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38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38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38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38</v>
      </c>
      <c r="O89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AD89"/>
  <sheetViews>
    <sheetView topLeftCell="A55" workbookViewId="0">
      <selection activeCell="B78" sqref="B78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6.2</f>
        <v>6.2</v>
      </c>
      <c r="J2">
        <v>-2.29</v>
      </c>
      <c r="K2">
        <v>-13.364000000000001</v>
      </c>
      <c r="L2">
        <v>25.913</v>
      </c>
      <c r="M2">
        <f t="shared" ref="M2:M33" si="1"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6.2</v>
      </c>
      <c r="J3">
        <v>-2.29</v>
      </c>
      <c r="K3">
        <v>-13.282999999999999</v>
      </c>
      <c r="L3">
        <v>24.913</v>
      </c>
      <c r="M3">
        <f t="shared" si="1"/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6.2</v>
      </c>
      <c r="J4">
        <v>-2.29</v>
      </c>
      <c r="K4">
        <v>-13.231</v>
      </c>
      <c r="L4">
        <v>23.913</v>
      </c>
      <c r="M4">
        <f t="shared" si="1"/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6.2</v>
      </c>
      <c r="J5">
        <v>-2.29</v>
      </c>
      <c r="K5">
        <v>-13.132999999999999</v>
      </c>
      <c r="L5">
        <v>22.913</v>
      </c>
      <c r="M5">
        <f t="shared" si="1"/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6.2</v>
      </c>
      <c r="J6">
        <v>-2.29</v>
      </c>
      <c r="K6">
        <v>-13.097</v>
      </c>
      <c r="L6">
        <v>21.913</v>
      </c>
      <c r="M6">
        <f t="shared" si="1"/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6.2</v>
      </c>
      <c r="J7">
        <v>-2.29</v>
      </c>
      <c r="K7">
        <v>-13.026999999999999</v>
      </c>
      <c r="L7">
        <v>20.913</v>
      </c>
      <c r="M7">
        <f t="shared" si="1"/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6.2</v>
      </c>
      <c r="J8">
        <v>-2.29</v>
      </c>
      <c r="K8">
        <v>-12.906000000000001</v>
      </c>
      <c r="L8">
        <v>19.913</v>
      </c>
      <c r="M8">
        <f t="shared" si="1"/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6.2</v>
      </c>
      <c r="J9">
        <v>-2.29</v>
      </c>
      <c r="K9">
        <v>-12.788</v>
      </c>
      <c r="L9">
        <v>18.913</v>
      </c>
      <c r="M9">
        <f t="shared" si="1"/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6.2</v>
      </c>
      <c r="J10">
        <v>-2.29</v>
      </c>
      <c r="K10">
        <v>-12.994999999999999</v>
      </c>
      <c r="L10">
        <v>17.913</v>
      </c>
      <c r="M10">
        <f t="shared" si="1"/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6.2</v>
      </c>
      <c r="J11">
        <v>-2.29</v>
      </c>
      <c r="K11">
        <v>-13.098000000000001</v>
      </c>
      <c r="L11">
        <v>16.913</v>
      </c>
      <c r="M11">
        <f t="shared" si="1"/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6.2</v>
      </c>
      <c r="J12">
        <v>-2.29</v>
      </c>
      <c r="K12">
        <v>-13.247999999999999</v>
      </c>
      <c r="L12">
        <v>15.913</v>
      </c>
      <c r="M12">
        <f t="shared" si="1"/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6.2</v>
      </c>
      <c r="J13">
        <v>-2.29</v>
      </c>
      <c r="K13">
        <v>-13.295999999999999</v>
      </c>
      <c r="L13">
        <v>14.913</v>
      </c>
      <c r="M13">
        <f t="shared" si="1"/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6.2</v>
      </c>
      <c r="J14">
        <v>-2.29</v>
      </c>
      <c r="K14">
        <v>-13.359</v>
      </c>
      <c r="L14">
        <v>13.913</v>
      </c>
      <c r="M14">
        <f t="shared" si="1"/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6.2</v>
      </c>
      <c r="J15">
        <v>-2.29</v>
      </c>
      <c r="K15">
        <v>-13.461</v>
      </c>
      <c r="L15">
        <v>12.913</v>
      </c>
      <c r="M15">
        <f t="shared" si="1"/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6.2</v>
      </c>
      <c r="J16">
        <v>-2.29</v>
      </c>
      <c r="K16">
        <v>-13.505000000000001</v>
      </c>
      <c r="L16">
        <v>11.913</v>
      </c>
      <c r="M16">
        <f t="shared" si="1"/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6.2</v>
      </c>
      <c r="J17">
        <v>-2.29</v>
      </c>
      <c r="K17">
        <v>-13.475</v>
      </c>
      <c r="L17">
        <v>10.913</v>
      </c>
      <c r="M17">
        <f t="shared" si="1"/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6.2</v>
      </c>
      <c r="J18">
        <v>-2.29</v>
      </c>
      <c r="K18">
        <v>-13.473000000000001</v>
      </c>
      <c r="L18">
        <v>9.9130000000000003</v>
      </c>
      <c r="M18">
        <f t="shared" si="1"/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t="shared" si="0"/>
        <v>6.2</v>
      </c>
      <c r="J19">
        <v>-2.29</v>
      </c>
      <c r="K19">
        <v>-13.36</v>
      </c>
      <c r="L19">
        <v>8.9130000000000003</v>
      </c>
      <c r="M19">
        <f t="shared" si="1"/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t="shared" si="0"/>
        <v>6.2</v>
      </c>
      <c r="J20">
        <v>-2.29</v>
      </c>
      <c r="K20">
        <v>-13.332000000000001</v>
      </c>
      <c r="L20">
        <v>7.9130000000000003</v>
      </c>
      <c r="M20">
        <f t="shared" si="1"/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t="shared" si="0"/>
        <v>6.2</v>
      </c>
      <c r="J21">
        <v>-2.29</v>
      </c>
      <c r="K21">
        <v>-13.192</v>
      </c>
      <c r="L21">
        <v>6.9130000000000003</v>
      </c>
      <c r="M21">
        <f t="shared" si="1"/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t="shared" si="0"/>
        <v>6.2</v>
      </c>
      <c r="J22">
        <v>-2.29</v>
      </c>
      <c r="K22">
        <v>-13.074</v>
      </c>
      <c r="L22">
        <v>5.9130000000000003</v>
      </c>
      <c r="M22">
        <f t="shared" si="1"/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t="shared" si="0"/>
        <v>6.2</v>
      </c>
      <c r="J23">
        <v>-2.29</v>
      </c>
      <c r="K23">
        <v>-12.988</v>
      </c>
      <c r="L23">
        <v>4.9130000000000003</v>
      </c>
      <c r="M23">
        <f t="shared" si="1"/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t="shared" si="0"/>
        <v>6.2</v>
      </c>
      <c r="J24">
        <v>-2.29</v>
      </c>
      <c r="K24">
        <v>-12.839</v>
      </c>
      <c r="L24">
        <v>3.9129999999999998</v>
      </c>
      <c r="M24">
        <f t="shared" si="1"/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t="shared" si="0"/>
        <v>6.2</v>
      </c>
      <c r="J25">
        <v>-2.29</v>
      </c>
      <c r="K25">
        <v>-12.663</v>
      </c>
      <c r="L25">
        <v>2.9129999999999998</v>
      </c>
      <c r="M25">
        <f t="shared" si="1"/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t="shared" si="0"/>
        <v>6.2</v>
      </c>
      <c r="J26">
        <v>-2.29</v>
      </c>
      <c r="K26">
        <v>-12.382</v>
      </c>
      <c r="L26">
        <v>1.913</v>
      </c>
      <c r="M26">
        <f t="shared" si="1"/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6.2</v>
      </c>
      <c r="J27">
        <v>-2.29</v>
      </c>
      <c r="K27">
        <v>-12.169</v>
      </c>
      <c r="L27">
        <v>0.91300000000000003</v>
      </c>
      <c r="M27">
        <f t="shared" si="1"/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6.2</v>
      </c>
      <c r="J28">
        <v>-2.29</v>
      </c>
      <c r="K28">
        <v>-12.201000000000001</v>
      </c>
      <c r="L28">
        <v>-8.7999999999999995E-2</v>
      </c>
      <c r="M28">
        <f t="shared" si="1"/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6.2</v>
      </c>
      <c r="J29">
        <v>-2.29</v>
      </c>
      <c r="K29">
        <v>-12.2</v>
      </c>
      <c r="L29">
        <v>-1.0880000000000001</v>
      </c>
      <c r="M29">
        <f t="shared" si="1"/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6.2</v>
      </c>
      <c r="J30">
        <v>-2.29</v>
      </c>
      <c r="K30">
        <v>-12.209</v>
      </c>
      <c r="L30">
        <v>-2.0880000000000001</v>
      </c>
      <c r="M30">
        <f t="shared" si="1"/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6.2</v>
      </c>
      <c r="J31">
        <v>-2.29</v>
      </c>
      <c r="K31">
        <v>-12.195</v>
      </c>
      <c r="L31">
        <v>-3.0880000000000001</v>
      </c>
      <c r="M31">
        <f t="shared" si="1"/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6.2</v>
      </c>
      <c r="J32">
        <v>-2.29</v>
      </c>
      <c r="K32">
        <v>-12.204000000000001</v>
      </c>
      <c r="L32">
        <v>-4.0880000000000001</v>
      </c>
      <c r="M32">
        <f t="shared" si="1"/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6.2</v>
      </c>
      <c r="J33">
        <v>-2.29</v>
      </c>
      <c r="K33">
        <v>-12.224</v>
      </c>
      <c r="L33">
        <v>-5.0880000000000001</v>
      </c>
      <c r="M33">
        <f t="shared" si="1"/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6.2</f>
        <v>6.2</v>
      </c>
      <c r="J34">
        <v>-2.29</v>
      </c>
      <c r="K34">
        <v>-12.217000000000001</v>
      </c>
      <c r="L34">
        <v>-6.0880000000000001</v>
      </c>
      <c r="M34">
        <f t="shared" ref="M34:M65" si="3"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6.2</v>
      </c>
      <c r="J35">
        <v>-2.29</v>
      </c>
      <c r="K35">
        <v>-12.866</v>
      </c>
      <c r="L35">
        <v>19.573</v>
      </c>
      <c r="M35">
        <f t="shared" si="3"/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6.2</v>
      </c>
      <c r="J36">
        <v>-2.29</v>
      </c>
      <c r="K36">
        <v>-12.827</v>
      </c>
      <c r="L36">
        <v>19.242999999999999</v>
      </c>
      <c r="M36">
        <f t="shared" si="3"/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6.2</v>
      </c>
      <c r="J37">
        <v>-2.29</v>
      </c>
      <c r="K37">
        <v>-12.856999999999999</v>
      </c>
      <c r="L37">
        <v>18.582999999999998</v>
      </c>
      <c r="M37">
        <f t="shared" si="3"/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6.2</v>
      </c>
      <c r="J38">
        <v>-2.29</v>
      </c>
      <c r="K38">
        <v>-12.926</v>
      </c>
      <c r="L38">
        <v>18.253</v>
      </c>
      <c r="M38">
        <f t="shared" si="3"/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6.2</v>
      </c>
      <c r="J39">
        <v>-2.29</v>
      </c>
      <c r="K39">
        <v>-12.715999999999999</v>
      </c>
      <c r="L39">
        <v>19.573</v>
      </c>
      <c r="M39">
        <f t="shared" si="3"/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6.2</v>
      </c>
      <c r="J40">
        <v>-2.29</v>
      </c>
      <c r="K40">
        <v>-12.677</v>
      </c>
      <c r="L40">
        <v>19.242999999999999</v>
      </c>
      <c r="M40">
        <f t="shared" si="3"/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6.2</v>
      </c>
      <c r="J41">
        <v>-2.29</v>
      </c>
      <c r="K41">
        <v>-12.638</v>
      </c>
      <c r="L41">
        <v>18.913</v>
      </c>
      <c r="M41">
        <f t="shared" si="3"/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6.2</v>
      </c>
      <c r="J42">
        <v>-2.29</v>
      </c>
      <c r="K42">
        <v>-12.707000000000001</v>
      </c>
      <c r="L42">
        <v>18.582999999999998</v>
      </c>
      <c r="M42">
        <f t="shared" si="3"/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6.2</v>
      </c>
      <c r="J43">
        <v>-2.29</v>
      </c>
      <c r="K43">
        <v>-12.776</v>
      </c>
      <c r="L43">
        <v>18.253</v>
      </c>
      <c r="M43">
        <f t="shared" si="3"/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6.2</v>
      </c>
      <c r="J44">
        <v>-2.29</v>
      </c>
      <c r="K44">
        <v>-12.311</v>
      </c>
      <c r="L44">
        <v>1.573</v>
      </c>
      <c r="M44">
        <f t="shared" si="3"/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6.2</v>
      </c>
      <c r="J45">
        <v>-2.29</v>
      </c>
      <c r="K45">
        <v>-12.24</v>
      </c>
      <c r="L45">
        <v>1.2430000000000001</v>
      </c>
      <c r="M45">
        <f t="shared" si="3"/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6.2</v>
      </c>
      <c r="J46">
        <v>-2.29</v>
      </c>
      <c r="K46">
        <v>-12.18</v>
      </c>
      <c r="L46">
        <v>0.58299999999999996</v>
      </c>
      <c r="M46">
        <f t="shared" si="3"/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6.2</v>
      </c>
      <c r="J47">
        <v>-2.29</v>
      </c>
      <c r="K47">
        <v>-12.19</v>
      </c>
      <c r="L47">
        <v>0.253</v>
      </c>
      <c r="M47">
        <f t="shared" si="3"/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6.2</v>
      </c>
      <c r="J48">
        <v>-2.29</v>
      </c>
      <c r="K48">
        <v>-12.161</v>
      </c>
      <c r="L48">
        <v>1.573</v>
      </c>
      <c r="M48">
        <f t="shared" si="3"/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6.2</v>
      </c>
      <c r="J49">
        <v>-2.29</v>
      </c>
      <c r="K49">
        <v>-12.09</v>
      </c>
      <c r="L49">
        <v>1.2430000000000001</v>
      </c>
      <c r="M49">
        <f t="shared" si="3"/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6.2</v>
      </c>
      <c r="J50">
        <v>-2.29</v>
      </c>
      <c r="K50">
        <v>-12.019</v>
      </c>
      <c r="L50">
        <v>0.91300000000000003</v>
      </c>
      <c r="M50">
        <f t="shared" si="3"/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6.2</v>
      </c>
      <c r="J51">
        <v>-2.29</v>
      </c>
      <c r="K51">
        <v>-12.03</v>
      </c>
      <c r="L51">
        <v>0.58299999999999996</v>
      </c>
      <c r="M51">
        <f t="shared" si="3"/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6.2</v>
      </c>
      <c r="J52">
        <v>-2.29</v>
      </c>
      <c r="K52">
        <v>-12.04</v>
      </c>
      <c r="L52">
        <v>0.253</v>
      </c>
      <c r="M52">
        <f t="shared" si="3"/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9" si="4" xml:space="preserve">   7</f>
        <v>7</v>
      </c>
      <c r="J53">
        <v>-2.29</v>
      </c>
      <c r="K53">
        <v>-13.173</v>
      </c>
      <c r="L53">
        <v>0</v>
      </c>
      <c r="M53">
        <f t="shared" si="3"/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243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t="shared" si="4"/>
        <v>7</v>
      </c>
      <c r="J54">
        <v>-2.29</v>
      </c>
      <c r="K54">
        <v>-13.173</v>
      </c>
      <c r="L54">
        <v>9.9130000000000003</v>
      </c>
      <c r="M54">
        <f t="shared" si="3"/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t="shared" si="4"/>
        <v>7</v>
      </c>
      <c r="J55">
        <v>-2.29</v>
      </c>
      <c r="K55">
        <v>-12.872999999999999</v>
      </c>
      <c r="L55">
        <v>9.9130000000000003</v>
      </c>
      <c r="M55">
        <f t="shared" si="3"/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t="shared" si="4"/>
        <v>7</v>
      </c>
      <c r="J56">
        <v>-2.29</v>
      </c>
      <c r="K56">
        <v>-12.573</v>
      </c>
      <c r="L56">
        <v>9.9130000000000003</v>
      </c>
      <c r="M56">
        <f t="shared" si="3"/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t="shared" si="4"/>
        <v>7</v>
      </c>
      <c r="J57">
        <v>-2.29</v>
      </c>
      <c r="K57">
        <v>-12.273</v>
      </c>
      <c r="L57">
        <v>9.9130000000000003</v>
      </c>
      <c r="M57">
        <f t="shared" si="3"/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t="shared" si="4"/>
        <v>7</v>
      </c>
      <c r="J58">
        <v>-2.29</v>
      </c>
      <c r="K58">
        <v>-11.973000000000001</v>
      </c>
      <c r="L58">
        <v>9.9130000000000003</v>
      </c>
      <c r="M58">
        <f t="shared" si="3"/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t="shared" si="4"/>
        <v>7</v>
      </c>
      <c r="J59">
        <v>-2.29</v>
      </c>
      <c r="K59">
        <v>-11.673</v>
      </c>
      <c r="L59">
        <v>9.9130000000000003</v>
      </c>
      <c r="M59">
        <f t="shared" si="3"/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t="shared" ref="I60:I69" si="5" xml:space="preserve">  12</f>
        <v>12</v>
      </c>
      <c r="J60">
        <v>-2.29</v>
      </c>
      <c r="K60">
        <v>-13.622999999999999</v>
      </c>
      <c r="L60">
        <v>9.9130000000000003</v>
      </c>
      <c r="M60">
        <f t="shared" si="3"/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243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-2.29</v>
      </c>
      <c r="K61">
        <v>-11.013999999999999</v>
      </c>
      <c r="L61">
        <v>25.913</v>
      </c>
      <c r="M61">
        <f t="shared" si="3"/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-2.29</v>
      </c>
      <c r="K62">
        <v>-10.747</v>
      </c>
      <c r="L62">
        <v>21.913</v>
      </c>
      <c r="M62">
        <f t="shared" si="3"/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-2.29</v>
      </c>
      <c r="K63">
        <v>-10.645</v>
      </c>
      <c r="L63">
        <v>17.913</v>
      </c>
      <c r="M63">
        <f t="shared" si="3"/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-2.29</v>
      </c>
      <c r="K64">
        <v>-11.009</v>
      </c>
      <c r="L64">
        <v>13.913</v>
      </c>
      <c r="M64">
        <f t="shared" si="3"/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-2.29</v>
      </c>
      <c r="K65">
        <v>-11.122999999999999</v>
      </c>
      <c r="L65">
        <v>9.9130000000000003</v>
      </c>
      <c r="M65">
        <f t="shared" si="3"/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-2.29</v>
      </c>
      <c r="K66">
        <v>-10.724</v>
      </c>
      <c r="L66">
        <v>5.9130000000000003</v>
      </c>
      <c r="M66">
        <f t="shared" ref="M66:M89" si="6" xml:space="preserve">   0</f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-2.29</v>
      </c>
      <c r="K67">
        <v>-10.032</v>
      </c>
      <c r="L67">
        <v>1.913</v>
      </c>
      <c r="M67">
        <f t="shared" si="6"/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-2.29</v>
      </c>
      <c r="K68">
        <v>-9.859</v>
      </c>
      <c r="L68">
        <v>-2.0880000000000001</v>
      </c>
      <c r="M68">
        <f t="shared" si="6"/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  <row r="69" spans="1:30">
      <c r="A69">
        <v>68</v>
      </c>
      <c r="B69">
        <v>68</v>
      </c>
      <c r="C69">
        <v>980014</v>
      </c>
      <c r="D69" s="2">
        <v>41547.353648379627</v>
      </c>
      <c r="E69">
        <v>71.87</v>
      </c>
      <c r="F69">
        <v>35.935000000000002</v>
      </c>
      <c r="G69">
        <v>-45.1</v>
      </c>
      <c r="H69">
        <v>-90.2</v>
      </c>
      <c r="I69">
        <f t="shared" si="5"/>
        <v>12</v>
      </c>
      <c r="J69">
        <v>-2.29</v>
      </c>
      <c r="K69">
        <v>-9.8670000000000009</v>
      </c>
      <c r="L69">
        <v>-6.0880000000000001</v>
      </c>
      <c r="M69">
        <f t="shared" si="6"/>
        <v>0</v>
      </c>
      <c r="N69" t="s">
        <v>56</v>
      </c>
      <c r="O69">
        <v>32</v>
      </c>
      <c r="P69">
        <v>1247000</v>
      </c>
      <c r="Q69">
        <v>4659</v>
      </c>
      <c r="R69">
        <v>892</v>
      </c>
      <c r="S69">
        <v>518</v>
      </c>
      <c r="T69" s="5">
        <v>1.9145400686169982</v>
      </c>
      <c r="U69" s="5">
        <v>0.12203343008816603</v>
      </c>
      <c r="V69" s="5">
        <v>-90.184206886217964</v>
      </c>
      <c r="W69" s="5">
        <v>2.717929881677434E-2</v>
      </c>
      <c r="X69" s="5">
        <v>0.90278034865272461</v>
      </c>
      <c r="Y69" s="5">
        <v>7.5317914566383634E-2</v>
      </c>
      <c r="Z69" s="5">
        <v>4.6998778078916281</v>
      </c>
      <c r="AA69" s="5">
        <v>0.10658948799471897</v>
      </c>
      <c r="AB69" s="5">
        <v>8.7594443033714442E-2</v>
      </c>
      <c r="AC69" s="5">
        <v>5.0687035570961735E-2</v>
      </c>
      <c r="AD69" s="5">
        <v>1.0063059341818459</v>
      </c>
    </row>
    <row r="70" spans="1:30">
      <c r="A70">
        <v>69</v>
      </c>
      <c r="B70">
        <v>13</v>
      </c>
      <c r="C70">
        <v>980014</v>
      </c>
      <c r="D70" s="2">
        <v>41547.551237847219</v>
      </c>
      <c r="E70">
        <v>71.87</v>
      </c>
      <c r="F70">
        <v>35.935000000000002</v>
      </c>
      <c r="G70">
        <v>-45.1</v>
      </c>
      <c r="H70">
        <v>-90.2</v>
      </c>
      <c r="I70">
        <f t="shared" ref="I70:I77" si="7" xml:space="preserve">   5</f>
        <v>5</v>
      </c>
      <c r="J70">
        <v>-2.29</v>
      </c>
      <c r="K70">
        <v>-13.359</v>
      </c>
      <c r="L70">
        <v>13.913</v>
      </c>
      <c r="M70">
        <f t="shared" si="6"/>
        <v>0</v>
      </c>
      <c r="N70">
        <v>3</v>
      </c>
      <c r="O70">
        <v>32</v>
      </c>
      <c r="P70">
        <v>1994000</v>
      </c>
      <c r="Q70">
        <v>7355</v>
      </c>
      <c r="R70">
        <v>1247</v>
      </c>
      <c r="S70">
        <v>833</v>
      </c>
      <c r="T70" s="5">
        <v>2.1590050449862375</v>
      </c>
      <c r="U70" s="5">
        <v>0.33947475278523892</v>
      </c>
      <c r="V70" s="5">
        <v>-90.133915315103792</v>
      </c>
      <c r="W70" s="5">
        <v>7.9593323900135848E-2</v>
      </c>
      <c r="X70" s="5">
        <v>1.5857141234776846</v>
      </c>
      <c r="Y70" s="5">
        <v>0.31692119482003722</v>
      </c>
      <c r="Z70" s="5">
        <v>7.4702221429406128</v>
      </c>
      <c r="AA70" s="5">
        <v>0.43986033592737978</v>
      </c>
      <c r="AB70" s="5">
        <v>0.35714204328091054</v>
      </c>
      <c r="AC70" s="5">
        <v>0.13059876294730496</v>
      </c>
      <c r="AD70" s="5">
        <v>1.1610230123568888</v>
      </c>
    </row>
    <row r="71" spans="1:30">
      <c r="A71">
        <v>70</v>
      </c>
      <c r="B71">
        <v>14</v>
      </c>
      <c r="C71">
        <v>980014</v>
      </c>
      <c r="D71" s="2">
        <v>41547.636954166665</v>
      </c>
      <c r="E71">
        <v>71.87</v>
      </c>
      <c r="F71">
        <v>35.935000000000002</v>
      </c>
      <c r="G71">
        <v>-45.1</v>
      </c>
      <c r="H71">
        <v>-90.2</v>
      </c>
      <c r="I71">
        <f t="shared" si="7"/>
        <v>5</v>
      </c>
      <c r="J71">
        <v>-2.29</v>
      </c>
      <c r="K71">
        <v>-13.461</v>
      </c>
      <c r="L71">
        <v>12.913</v>
      </c>
      <c r="M71">
        <f t="shared" si="6"/>
        <v>0</v>
      </c>
      <c r="N71">
        <v>3</v>
      </c>
      <c r="O71">
        <v>32</v>
      </c>
      <c r="P71">
        <v>1994000</v>
      </c>
      <c r="Q71">
        <v>7451</v>
      </c>
      <c r="R71">
        <v>1291</v>
      </c>
      <c r="S71">
        <v>776</v>
      </c>
      <c r="T71" s="5">
        <v>1.2260966970880809</v>
      </c>
      <c r="U71" s="5">
        <v>0.15608149045440664</v>
      </c>
      <c r="V71" s="5">
        <v>-90.253269301523332</v>
      </c>
      <c r="W71" s="5">
        <v>6.9021214363246E-2</v>
      </c>
      <c r="X71" s="5">
        <v>1.2005716269561726</v>
      </c>
      <c r="Y71" s="5">
        <v>0.22427890596006653</v>
      </c>
      <c r="Z71" s="5">
        <v>6.0258094891498954</v>
      </c>
      <c r="AA71" s="5">
        <v>0.21228206079441619</v>
      </c>
      <c r="AB71" s="5">
        <v>0.40128687877522257</v>
      </c>
      <c r="AC71" s="5">
        <v>7.9690516188648419E-2</v>
      </c>
      <c r="AD71" s="5">
        <v>1.1588869913930311</v>
      </c>
    </row>
    <row r="72" spans="1:30">
      <c r="A72">
        <v>71</v>
      </c>
      <c r="B72">
        <v>15</v>
      </c>
      <c r="C72">
        <v>980014</v>
      </c>
      <c r="D72" s="2">
        <v>41547.723324999999</v>
      </c>
      <c r="E72">
        <v>71.87</v>
      </c>
      <c r="F72">
        <v>35.935000000000002</v>
      </c>
      <c r="G72">
        <v>-45.1</v>
      </c>
      <c r="H72">
        <v>-90.2</v>
      </c>
      <c r="I72">
        <f t="shared" si="7"/>
        <v>5</v>
      </c>
      <c r="J72">
        <v>-2.29</v>
      </c>
      <c r="K72">
        <v>-13.505000000000001</v>
      </c>
      <c r="L72">
        <v>11.913</v>
      </c>
      <c r="M72">
        <f t="shared" si="6"/>
        <v>0</v>
      </c>
      <c r="N72">
        <v>3</v>
      </c>
      <c r="O72">
        <v>32</v>
      </c>
      <c r="P72">
        <v>1994000</v>
      </c>
      <c r="Q72">
        <v>7669</v>
      </c>
      <c r="R72">
        <v>1200</v>
      </c>
      <c r="S72">
        <v>852</v>
      </c>
      <c r="T72" s="5">
        <v>2.760532238263524</v>
      </c>
      <c r="U72" s="5">
        <v>1.3875150254684088</v>
      </c>
      <c r="V72" s="5">
        <v>-90.210962882838146</v>
      </c>
      <c r="W72" s="5">
        <v>0.17834529261230025</v>
      </c>
      <c r="X72" s="5">
        <v>2.1874896480451365</v>
      </c>
      <c r="Y72" s="5">
        <v>0.92449113012878847</v>
      </c>
      <c r="Z72" s="5">
        <v>9.8012836893076614</v>
      </c>
      <c r="AA72" s="5">
        <v>1.7052145244650103</v>
      </c>
      <c r="AB72" s="5">
        <v>0.6681467389568122</v>
      </c>
      <c r="AC72" s="5">
        <v>0.3129697457389376</v>
      </c>
      <c r="AD72" s="5">
        <v>1.013289532224519</v>
      </c>
    </row>
    <row r="73" spans="1:30">
      <c r="A73">
        <v>72</v>
      </c>
      <c r="B73">
        <v>16</v>
      </c>
      <c r="C73">
        <v>980014</v>
      </c>
      <c r="D73" s="2">
        <v>41547.812205092596</v>
      </c>
      <c r="E73">
        <v>71.87</v>
      </c>
      <c r="F73">
        <v>35.935000000000002</v>
      </c>
      <c r="G73">
        <v>-45.1</v>
      </c>
      <c r="H73">
        <v>-90.2</v>
      </c>
      <c r="I73">
        <f t="shared" si="7"/>
        <v>5</v>
      </c>
      <c r="J73">
        <v>-2.29</v>
      </c>
      <c r="K73">
        <v>-13.475</v>
      </c>
      <c r="L73">
        <v>10.913</v>
      </c>
      <c r="M73">
        <f t="shared" si="6"/>
        <v>0</v>
      </c>
      <c r="N73">
        <v>3</v>
      </c>
      <c r="O73">
        <v>32</v>
      </c>
      <c r="P73">
        <v>1994000</v>
      </c>
      <c r="Q73">
        <v>7635</v>
      </c>
      <c r="R73">
        <v>1251</v>
      </c>
      <c r="S73">
        <v>755</v>
      </c>
      <c r="T73" s="5">
        <v>1.5466300872199623</v>
      </c>
      <c r="U73" s="5">
        <v>0.26857861034673813</v>
      </c>
      <c r="V73" s="5">
        <v>-90.259925681277593</v>
      </c>
      <c r="W73" s="5">
        <v>9.0825653602500556E-2</v>
      </c>
      <c r="X73" s="5">
        <v>1.454609922665463</v>
      </c>
      <c r="Y73" s="5">
        <v>0.33119644220529637</v>
      </c>
      <c r="Z73" s="5">
        <v>7.0788592358336873</v>
      </c>
      <c r="AA73" s="5">
        <v>0.39848935725681894</v>
      </c>
      <c r="AB73" s="5">
        <v>0.52820258018429866</v>
      </c>
      <c r="AC73" s="5">
        <v>0.12357062149864755</v>
      </c>
      <c r="AD73" s="5">
        <v>1.1385605838840887</v>
      </c>
    </row>
    <row r="74" spans="1:30">
      <c r="A74">
        <v>73</v>
      </c>
      <c r="B74">
        <v>17</v>
      </c>
      <c r="C74">
        <v>980014</v>
      </c>
      <c r="D74" s="2">
        <v>41547.900681828702</v>
      </c>
      <c r="E74">
        <v>71.87</v>
      </c>
      <c r="F74">
        <v>35.935000000000002</v>
      </c>
      <c r="G74">
        <v>-45.1</v>
      </c>
      <c r="H74">
        <v>-90.2</v>
      </c>
      <c r="I74">
        <f t="shared" si="7"/>
        <v>5</v>
      </c>
      <c r="J74">
        <v>-2.29</v>
      </c>
      <c r="K74">
        <v>-13.473000000000001</v>
      </c>
      <c r="L74">
        <v>9.9130000000000003</v>
      </c>
      <c r="M74">
        <f t="shared" si="6"/>
        <v>0</v>
      </c>
      <c r="N74">
        <v>3</v>
      </c>
      <c r="O74">
        <v>32</v>
      </c>
      <c r="P74">
        <v>1994000</v>
      </c>
      <c r="Q74">
        <v>7613</v>
      </c>
      <c r="R74">
        <v>1244</v>
      </c>
      <c r="S74">
        <v>806</v>
      </c>
      <c r="T74" s="5">
        <v>0.82956839651420511</v>
      </c>
      <c r="U74" s="5">
        <v>9.1934907783314382E-2</v>
      </c>
      <c r="V74" s="5">
        <v>-90.124197287624568</v>
      </c>
      <c r="W74" s="5">
        <v>4.2533851318361217E-2</v>
      </c>
      <c r="X74" s="5">
        <v>0.80686600154631272</v>
      </c>
      <c r="Y74" s="5">
        <v>0.11448829466778696</v>
      </c>
      <c r="Z74" s="5">
        <v>4.1967892845398245</v>
      </c>
      <c r="AA74" s="5">
        <v>7.1018206736081391E-2</v>
      </c>
      <c r="AB74" s="5">
        <v>0.17717913696047102</v>
      </c>
      <c r="AC74" s="5">
        <v>3.7275030101909634E-2</v>
      </c>
      <c r="AD74" s="5">
        <v>1.0861980568217302</v>
      </c>
    </row>
    <row r="75" spans="1:30">
      <c r="A75">
        <v>74</v>
      </c>
      <c r="B75">
        <v>18</v>
      </c>
      <c r="C75">
        <v>980014</v>
      </c>
      <c r="D75" s="2">
        <v>41547.988960995368</v>
      </c>
      <c r="E75">
        <v>71.87</v>
      </c>
      <c r="F75">
        <v>35.935000000000002</v>
      </c>
      <c r="G75">
        <v>-45.1</v>
      </c>
      <c r="H75">
        <v>-90.2</v>
      </c>
      <c r="I75">
        <f t="shared" si="7"/>
        <v>5</v>
      </c>
      <c r="J75">
        <v>-2.29</v>
      </c>
      <c r="K75">
        <v>-13.36</v>
      </c>
      <c r="L75">
        <v>8.9130000000000003</v>
      </c>
      <c r="M75">
        <f t="shared" si="6"/>
        <v>0</v>
      </c>
      <c r="N75">
        <v>3</v>
      </c>
      <c r="O75">
        <v>32</v>
      </c>
      <c r="P75">
        <v>1994000</v>
      </c>
      <c r="Q75">
        <v>7596</v>
      </c>
      <c r="R75">
        <v>1325</v>
      </c>
      <c r="S75">
        <v>841</v>
      </c>
      <c r="T75" s="5">
        <v>1.3400788079700463</v>
      </c>
      <c r="U75" s="5">
        <v>0.12152723721065983</v>
      </c>
      <c r="V75" s="5">
        <v>-90.240782189820891</v>
      </c>
      <c r="W75" s="5">
        <v>4.7708841542834467E-2</v>
      </c>
      <c r="X75" s="5">
        <v>1.1217290098625041</v>
      </c>
      <c r="Y75" s="5">
        <v>0.14844472229741643</v>
      </c>
      <c r="Z75" s="5">
        <v>5.8318140462815684</v>
      </c>
      <c r="AA75" s="5">
        <v>0.15145675731708189</v>
      </c>
      <c r="AB75" s="5">
        <v>0.27648912673272319</v>
      </c>
      <c r="AC75" s="5">
        <v>6.0666783435252537E-2</v>
      </c>
      <c r="AD75" s="5">
        <v>1.0190203706566014</v>
      </c>
    </row>
    <row r="76" spans="1:30">
      <c r="A76">
        <v>75</v>
      </c>
      <c r="B76">
        <v>19</v>
      </c>
      <c r="C76">
        <v>980014</v>
      </c>
      <c r="D76" s="2">
        <v>41548.077024305552</v>
      </c>
      <c r="E76">
        <v>71.87</v>
      </c>
      <c r="F76">
        <v>35.935000000000002</v>
      </c>
      <c r="G76">
        <v>-45.1</v>
      </c>
      <c r="H76">
        <v>-90.2</v>
      </c>
      <c r="I76">
        <f t="shared" si="7"/>
        <v>5</v>
      </c>
      <c r="J76">
        <v>-2.29</v>
      </c>
      <c r="K76">
        <v>-13.332000000000001</v>
      </c>
      <c r="L76">
        <v>7.9130000000000003</v>
      </c>
      <c r="M76">
        <f t="shared" si="6"/>
        <v>0</v>
      </c>
      <c r="N76">
        <v>3</v>
      </c>
      <c r="O76">
        <v>32</v>
      </c>
      <c r="P76">
        <v>1994000</v>
      </c>
      <c r="Q76">
        <v>7574</v>
      </c>
      <c r="R76">
        <v>1297</v>
      </c>
      <c r="S76">
        <v>832</v>
      </c>
      <c r="T76" s="5">
        <v>1.4531838799271788</v>
      </c>
      <c r="U76" s="5">
        <v>0.12059896201543746</v>
      </c>
      <c r="V76" s="5">
        <v>-90.199595081897343</v>
      </c>
      <c r="W76" s="5">
        <v>4.386498075451857E-2</v>
      </c>
      <c r="X76" s="5">
        <v>1.1151111828345055</v>
      </c>
      <c r="Y76" s="5">
        <v>0.13433260932963156</v>
      </c>
      <c r="Z76" s="5">
        <v>5.7143905153948165</v>
      </c>
      <c r="AA76" s="5">
        <v>0.14166390640216581</v>
      </c>
      <c r="AB76" s="5">
        <v>0.29685851120790835</v>
      </c>
      <c r="AC76" s="5">
        <v>5.8764828865073344E-2</v>
      </c>
      <c r="AD76" s="5">
        <v>1.0369939971066964</v>
      </c>
    </row>
    <row r="77" spans="1:30">
      <c r="A77">
        <v>76</v>
      </c>
      <c r="B77">
        <v>20</v>
      </c>
      <c r="C77">
        <v>980014</v>
      </c>
      <c r="D77" s="2">
        <v>41548.164821180559</v>
      </c>
      <c r="E77">
        <v>71.87</v>
      </c>
      <c r="F77">
        <v>35.935000000000002</v>
      </c>
      <c r="G77">
        <v>-45.1</v>
      </c>
      <c r="H77">
        <v>-90.2</v>
      </c>
      <c r="I77">
        <f t="shared" si="7"/>
        <v>5</v>
      </c>
      <c r="J77">
        <v>-2.29</v>
      </c>
      <c r="K77">
        <v>-13.192</v>
      </c>
      <c r="L77">
        <v>6.9130000000000003</v>
      </c>
      <c r="M77">
        <f t="shared" si="6"/>
        <v>0</v>
      </c>
      <c r="N77">
        <v>3</v>
      </c>
      <c r="O77">
        <v>32</v>
      </c>
      <c r="P77">
        <v>1994000</v>
      </c>
      <c r="Q77">
        <v>7556</v>
      </c>
      <c r="R77">
        <v>1263</v>
      </c>
      <c r="S77">
        <v>826</v>
      </c>
      <c r="T77" s="5">
        <v>1.8285105553050793</v>
      </c>
      <c r="U77" s="5">
        <v>0.2682866800707423</v>
      </c>
      <c r="V77" s="5">
        <v>-90.12443999022814</v>
      </c>
      <c r="W77" s="5">
        <v>7.898773244462233E-2</v>
      </c>
      <c r="X77" s="5">
        <v>1.4890664652404775</v>
      </c>
      <c r="Y77" s="5">
        <v>0.29634463303035702</v>
      </c>
      <c r="Z77" s="5">
        <v>7.5002138668504195</v>
      </c>
      <c r="AA77" s="5">
        <v>0.34485452935853683</v>
      </c>
      <c r="AB77" s="5">
        <v>0.30520084404352132</v>
      </c>
      <c r="AC77" s="5">
        <v>0.11351172092299017</v>
      </c>
      <c r="AD77" s="5">
        <v>1.1603038286000076</v>
      </c>
    </row>
    <row r="78" spans="1:30">
      <c r="A78">
        <v>77</v>
      </c>
      <c r="B78">
        <v>69</v>
      </c>
      <c r="C78">
        <v>980014</v>
      </c>
      <c r="D78" s="2">
        <v>41548.485750462962</v>
      </c>
      <c r="E78">
        <v>71.87</v>
      </c>
      <c r="F78">
        <v>35.935000000000002</v>
      </c>
      <c r="G78">
        <v>-45.1</v>
      </c>
      <c r="H78">
        <v>-90.2</v>
      </c>
      <c r="I78">
        <f t="shared" ref="I78:I89" si="8" xml:space="preserve">  12</f>
        <v>12</v>
      </c>
      <c r="J78">
        <v>-2.29</v>
      </c>
      <c r="K78">
        <v>-10.898</v>
      </c>
      <c r="L78">
        <v>15.913</v>
      </c>
      <c r="M78">
        <f t="shared" si="6"/>
        <v>0</v>
      </c>
      <c r="N78" t="s">
        <v>56</v>
      </c>
      <c r="O78">
        <v>32</v>
      </c>
      <c r="P78">
        <v>1247000</v>
      </c>
      <c r="Q78">
        <v>4684</v>
      </c>
      <c r="R78">
        <v>781</v>
      </c>
      <c r="S78">
        <v>499</v>
      </c>
      <c r="T78" s="5">
        <v>1.5013090501710531</v>
      </c>
      <c r="U78" s="5">
        <v>0.13845640391379466</v>
      </c>
      <c r="V78" s="5">
        <v>-90.248330293239462</v>
      </c>
      <c r="W78" s="5">
        <v>4.5062682387527177E-2</v>
      </c>
      <c r="X78" s="5">
        <v>1.0192961057846277</v>
      </c>
      <c r="Y78" s="5">
        <v>0.13409590113479844</v>
      </c>
      <c r="Z78" s="5">
        <v>4.9262939271493176</v>
      </c>
      <c r="AA78" s="5">
        <v>0.15123565906283429</v>
      </c>
      <c r="AB78" s="5">
        <v>0.29981110842323982</v>
      </c>
      <c r="AC78" s="5">
        <v>6.8215071648856693E-2</v>
      </c>
      <c r="AD78" s="5">
        <v>1.0437948861105308</v>
      </c>
    </row>
    <row r="79" spans="1:30">
      <c r="A79">
        <v>78</v>
      </c>
      <c r="B79">
        <v>70</v>
      </c>
      <c r="C79">
        <v>980014</v>
      </c>
      <c r="D79" s="2">
        <v>41548.540544560186</v>
      </c>
      <c r="E79">
        <v>71.87</v>
      </c>
      <c r="F79">
        <v>35.935000000000002</v>
      </c>
      <c r="G79">
        <v>-45.1</v>
      </c>
      <c r="H79">
        <v>-90.2</v>
      </c>
      <c r="I79">
        <f t="shared" si="8"/>
        <v>12</v>
      </c>
      <c r="J79">
        <v>-2.29</v>
      </c>
      <c r="K79">
        <v>-11.154999999999999</v>
      </c>
      <c r="L79">
        <v>11.913</v>
      </c>
      <c r="M79">
        <f t="shared" si="6"/>
        <v>0</v>
      </c>
      <c r="N79" t="s">
        <v>56</v>
      </c>
      <c r="O79">
        <v>32</v>
      </c>
      <c r="P79">
        <v>1247000</v>
      </c>
      <c r="Q79">
        <v>4686</v>
      </c>
      <c r="R79">
        <v>772</v>
      </c>
      <c r="S79">
        <v>487</v>
      </c>
      <c r="T79" s="5">
        <v>0.88986632868903293</v>
      </c>
      <c r="U79" s="5">
        <v>0.11236566372676429</v>
      </c>
      <c r="V79" s="5">
        <v>-90.323384048116253</v>
      </c>
      <c r="W79" s="5">
        <v>4.9802056971031176E-2</v>
      </c>
      <c r="X79" s="5">
        <v>0.8318175854480041</v>
      </c>
      <c r="Y79" s="5">
        <v>0.13984751937300335</v>
      </c>
      <c r="Z79" s="5">
        <v>4.0272638804143153</v>
      </c>
      <c r="AA79" s="5">
        <v>0.10428051199183923</v>
      </c>
      <c r="AB79" s="5">
        <v>0.26184557230705352</v>
      </c>
      <c r="AC79" s="5">
        <v>5.0978528209472261E-2</v>
      </c>
      <c r="AD79" s="5">
        <v>1.0295891328828752</v>
      </c>
    </row>
    <row r="80" spans="1:30">
      <c r="A80">
        <v>79</v>
      </c>
      <c r="B80">
        <v>71</v>
      </c>
      <c r="C80">
        <v>980014</v>
      </c>
      <c r="D80" s="2">
        <v>41548.604534606478</v>
      </c>
      <c r="E80">
        <v>71.87</v>
      </c>
      <c r="F80">
        <v>35.935000000000002</v>
      </c>
      <c r="G80">
        <v>-45.1</v>
      </c>
      <c r="H80">
        <v>-90.2</v>
      </c>
      <c r="I80">
        <f t="shared" si="8"/>
        <v>12</v>
      </c>
      <c r="J80">
        <v>-2.29</v>
      </c>
      <c r="K80">
        <v>-10.981999999999999</v>
      </c>
      <c r="L80">
        <v>7.9130000000000003</v>
      </c>
      <c r="M80">
        <f t="shared" si="6"/>
        <v>0</v>
      </c>
      <c r="N80" t="s">
        <v>56</v>
      </c>
      <c r="O80">
        <v>32</v>
      </c>
      <c r="P80">
        <v>1500000</v>
      </c>
      <c r="Q80">
        <v>5618</v>
      </c>
      <c r="R80">
        <v>974</v>
      </c>
      <c r="S80">
        <v>526</v>
      </c>
      <c r="T80" s="5">
        <v>1.5664853194713977</v>
      </c>
      <c r="U80" s="5">
        <v>0.12058204501704071</v>
      </c>
      <c r="V80" s="5">
        <v>-90.276933084522909</v>
      </c>
      <c r="W80" s="5">
        <v>3.7510066379991651E-2</v>
      </c>
      <c r="X80" s="5">
        <v>1.0208415221131564</v>
      </c>
      <c r="Y80" s="5">
        <v>0.11253066038928927</v>
      </c>
      <c r="Z80" s="5">
        <v>4.8561105650182368</v>
      </c>
      <c r="AA80" s="5">
        <v>0.13506063680061453</v>
      </c>
      <c r="AB80" s="5">
        <v>0.35099645306801014</v>
      </c>
      <c r="AC80" s="5">
        <v>5.9865658281637091E-2</v>
      </c>
      <c r="AD80" s="5">
        <v>0.98900236676660147</v>
      </c>
    </row>
    <row r="81" spans="1:30">
      <c r="A81">
        <v>80</v>
      </c>
      <c r="B81">
        <v>72</v>
      </c>
      <c r="C81">
        <v>980014</v>
      </c>
      <c r="D81" s="2">
        <v>41548.669633449077</v>
      </c>
      <c r="E81">
        <v>71.87</v>
      </c>
      <c r="F81">
        <v>35.935000000000002</v>
      </c>
      <c r="G81">
        <v>-45.1</v>
      </c>
      <c r="H81">
        <v>-90.2</v>
      </c>
      <c r="I81">
        <f t="shared" si="8"/>
        <v>12</v>
      </c>
      <c r="J81">
        <v>-2.29</v>
      </c>
      <c r="K81">
        <v>-10.489000000000001</v>
      </c>
      <c r="L81">
        <v>3.9129999999999998</v>
      </c>
      <c r="M81">
        <f t="shared" si="6"/>
        <v>0</v>
      </c>
      <c r="N81" t="s">
        <v>56</v>
      </c>
      <c r="O81">
        <v>32</v>
      </c>
      <c r="P81">
        <v>1800000</v>
      </c>
      <c r="Q81">
        <v>6733</v>
      </c>
      <c r="R81">
        <v>1173</v>
      </c>
      <c r="S81">
        <v>670</v>
      </c>
      <c r="T81" s="5">
        <v>1.4662687047942908</v>
      </c>
      <c r="U81" s="5">
        <v>0.13596175345173131</v>
      </c>
      <c r="V81" s="5">
        <v>-90.096913984316032</v>
      </c>
      <c r="W81" s="5">
        <v>4.2968842993221894E-2</v>
      </c>
      <c r="X81" s="5">
        <v>0.96162075156204507</v>
      </c>
      <c r="Y81" s="5">
        <v>0.12304021370924534</v>
      </c>
      <c r="Z81" s="5">
        <v>4.7214788703064308</v>
      </c>
      <c r="AA81" s="5">
        <v>0.11661138154075834</v>
      </c>
      <c r="AB81" s="5">
        <v>0.24190040412219263</v>
      </c>
      <c r="AC81" s="5">
        <v>6.4012992096806123E-2</v>
      </c>
      <c r="AD81" s="5">
        <v>1.3098478829927267</v>
      </c>
    </row>
    <row r="82" spans="1:30">
      <c r="A82">
        <v>81</v>
      </c>
      <c r="B82">
        <v>73</v>
      </c>
      <c r="C82">
        <v>980014</v>
      </c>
      <c r="D82" s="2">
        <v>41548.747669212964</v>
      </c>
      <c r="E82">
        <v>71.87</v>
      </c>
      <c r="F82">
        <v>35.935000000000002</v>
      </c>
      <c r="G82">
        <v>-45.1</v>
      </c>
      <c r="H82">
        <v>-90.2</v>
      </c>
      <c r="I82">
        <f t="shared" si="8"/>
        <v>12</v>
      </c>
      <c r="J82">
        <v>-2.29</v>
      </c>
      <c r="K82">
        <v>-10.946</v>
      </c>
      <c r="L82">
        <v>14.913</v>
      </c>
      <c r="M82">
        <f t="shared" si="6"/>
        <v>0</v>
      </c>
      <c r="N82" t="s">
        <v>56</v>
      </c>
      <c r="O82">
        <v>32</v>
      </c>
      <c r="P82">
        <v>1800000</v>
      </c>
      <c r="Q82">
        <v>6723</v>
      </c>
      <c r="R82">
        <v>1174</v>
      </c>
      <c r="S82">
        <v>685</v>
      </c>
      <c r="T82" s="5">
        <v>1.5787112231862193</v>
      </c>
      <c r="U82" s="5">
        <v>0.11681467258008965</v>
      </c>
      <c r="V82" s="5">
        <v>-90.23357028071355</v>
      </c>
      <c r="W82" s="5">
        <v>3.4668512111494923E-2</v>
      </c>
      <c r="X82" s="5">
        <v>0.97473023719696594</v>
      </c>
      <c r="Y82" s="5">
        <v>0.10025822558071137</v>
      </c>
      <c r="Z82" s="5">
        <v>4.7969897555621737</v>
      </c>
      <c r="AA82" s="5">
        <v>0.11768368063491663</v>
      </c>
      <c r="AB82" s="5">
        <v>0.27563544496134029</v>
      </c>
      <c r="AC82" s="5">
        <v>5.5550793495638455E-2</v>
      </c>
      <c r="AD82" s="5">
        <v>1.1012292067336478</v>
      </c>
    </row>
    <row r="83" spans="1:30">
      <c r="A83">
        <v>82</v>
      </c>
      <c r="B83">
        <v>74</v>
      </c>
      <c r="C83">
        <v>980014</v>
      </c>
      <c r="D83" s="2">
        <v>41548.82558773148</v>
      </c>
      <c r="E83">
        <v>71.87</v>
      </c>
      <c r="F83">
        <v>35.935000000000002</v>
      </c>
      <c r="G83">
        <v>-45.1</v>
      </c>
      <c r="H83">
        <v>-90.2</v>
      </c>
      <c r="I83">
        <f t="shared" si="8"/>
        <v>12</v>
      </c>
      <c r="J83">
        <v>-2.29</v>
      </c>
      <c r="K83">
        <v>-11.111000000000001</v>
      </c>
      <c r="L83">
        <v>12.913</v>
      </c>
      <c r="M83">
        <f t="shared" si="6"/>
        <v>0</v>
      </c>
      <c r="N83" t="s">
        <v>56</v>
      </c>
      <c r="O83">
        <v>32</v>
      </c>
      <c r="P83">
        <v>1800000</v>
      </c>
      <c r="Q83">
        <v>6723</v>
      </c>
      <c r="R83">
        <v>1123</v>
      </c>
      <c r="S83">
        <v>730</v>
      </c>
      <c r="T83" s="5">
        <v>1.5375014114820256</v>
      </c>
      <c r="U83" s="5">
        <v>0.16411890125079234</v>
      </c>
      <c r="V83" s="5">
        <v>-90.236609660598376</v>
      </c>
      <c r="W83" s="5">
        <v>5.7572402640161176E-2</v>
      </c>
      <c r="X83" s="5">
        <v>1.1814286963889258</v>
      </c>
      <c r="Y83" s="5">
        <v>0.18562224720685311</v>
      </c>
      <c r="Z83" s="5">
        <v>5.6773084785973014</v>
      </c>
      <c r="AA83" s="5">
        <v>0.20904476885087861</v>
      </c>
      <c r="AB83" s="5">
        <v>0.33350080661668585</v>
      </c>
      <c r="AC83" s="5">
        <v>8.3849463069258917E-2</v>
      </c>
      <c r="AD83" s="5">
        <v>1.1892331348253733</v>
      </c>
    </row>
    <row r="84" spans="1:30">
      <c r="A84">
        <v>83</v>
      </c>
      <c r="B84">
        <v>75</v>
      </c>
      <c r="C84">
        <v>980014</v>
      </c>
      <c r="D84" s="2">
        <v>41548.903479976849</v>
      </c>
      <c r="E84">
        <v>71.87</v>
      </c>
      <c r="F84">
        <v>35.935000000000002</v>
      </c>
      <c r="G84">
        <v>-45.1</v>
      </c>
      <c r="H84">
        <v>-90.2</v>
      </c>
      <c r="I84">
        <f t="shared" si="8"/>
        <v>12</v>
      </c>
      <c r="J84">
        <v>-2.29</v>
      </c>
      <c r="K84">
        <v>-11.125</v>
      </c>
      <c r="L84">
        <v>10.913</v>
      </c>
      <c r="M84">
        <f t="shared" si="6"/>
        <v>0</v>
      </c>
      <c r="N84" t="s">
        <v>56</v>
      </c>
      <c r="O84">
        <v>32</v>
      </c>
      <c r="P84">
        <v>1800000</v>
      </c>
      <c r="Q84">
        <v>6726</v>
      </c>
      <c r="R84">
        <v>1149</v>
      </c>
      <c r="S84">
        <v>708</v>
      </c>
      <c r="T84" s="5">
        <v>1.3511175135696978</v>
      </c>
      <c r="U84" s="5">
        <v>0.11720514652805633</v>
      </c>
      <c r="V84" s="5">
        <v>-90.180291018544793</v>
      </c>
      <c r="W84" s="5">
        <v>4.1905407757089001E-2</v>
      </c>
      <c r="X84" s="5">
        <v>1.0045662731169125</v>
      </c>
      <c r="Y84" s="5">
        <v>0.12267590803138177</v>
      </c>
      <c r="Z84" s="5">
        <v>4.9351416736076272</v>
      </c>
      <c r="AA84" s="5">
        <v>0.11591571913422224</v>
      </c>
      <c r="AB84" s="5">
        <v>0.2376351948644016</v>
      </c>
      <c r="AC84" s="5">
        <v>5.6463628984622947E-2</v>
      </c>
      <c r="AD84" s="5">
        <v>1.0944608621972582</v>
      </c>
    </row>
    <row r="85" spans="1:30">
      <c r="A85">
        <v>84</v>
      </c>
      <c r="B85">
        <v>76</v>
      </c>
      <c r="C85">
        <v>980014</v>
      </c>
      <c r="D85" s="2">
        <v>41548.981401041667</v>
      </c>
      <c r="E85">
        <v>71.87</v>
      </c>
      <c r="F85">
        <v>35.935000000000002</v>
      </c>
      <c r="G85">
        <v>-45.1</v>
      </c>
      <c r="H85">
        <v>-90.2</v>
      </c>
      <c r="I85">
        <f t="shared" si="8"/>
        <v>12</v>
      </c>
      <c r="J85">
        <v>-2.29</v>
      </c>
      <c r="K85">
        <v>-11.01</v>
      </c>
      <c r="L85">
        <v>8.9130000000000003</v>
      </c>
      <c r="M85">
        <f t="shared" si="6"/>
        <v>0</v>
      </c>
      <c r="N85" t="s">
        <v>56</v>
      </c>
      <c r="O85">
        <v>32</v>
      </c>
      <c r="P85">
        <v>1800000</v>
      </c>
      <c r="Q85">
        <v>6717</v>
      </c>
      <c r="R85">
        <v>1227</v>
      </c>
      <c r="S85">
        <v>712</v>
      </c>
      <c r="T85" s="5">
        <v>2.126358454821478</v>
      </c>
      <c r="U85" s="5">
        <v>0.12470172205920989</v>
      </c>
      <c r="V85" s="5">
        <v>-90.209341599933694</v>
      </c>
      <c r="W85" s="5">
        <v>3.1570815346049726E-2</v>
      </c>
      <c r="X85" s="5">
        <v>1.1581303418946995</v>
      </c>
      <c r="Y85" s="5">
        <v>0.10070740930552745</v>
      </c>
      <c r="Z85" s="5">
        <v>5.5359713304120017</v>
      </c>
      <c r="AA85" s="5">
        <v>0.14807494585293549</v>
      </c>
      <c r="AB85" s="5">
        <v>0.31688773325754227</v>
      </c>
      <c r="AC85" s="5">
        <v>6.2343049363976902E-2</v>
      </c>
      <c r="AD85" s="5">
        <v>0.93923558825596332</v>
      </c>
    </row>
    <row r="86" spans="1:30">
      <c r="A86">
        <v>85</v>
      </c>
      <c r="B86">
        <v>77</v>
      </c>
      <c r="C86">
        <v>980014</v>
      </c>
      <c r="D86" s="2">
        <v>41549.059229513892</v>
      </c>
      <c r="E86">
        <v>71.87</v>
      </c>
      <c r="F86">
        <v>35.935000000000002</v>
      </c>
      <c r="G86">
        <v>-45.1</v>
      </c>
      <c r="H86">
        <v>-90.2</v>
      </c>
      <c r="I86">
        <f t="shared" si="8"/>
        <v>12</v>
      </c>
      <c r="J86">
        <v>-2.29</v>
      </c>
      <c r="K86">
        <v>-10.842000000000001</v>
      </c>
      <c r="L86">
        <v>6.9130000000000003</v>
      </c>
      <c r="M86">
        <f t="shared" si="6"/>
        <v>0</v>
      </c>
      <c r="N86" t="s">
        <v>56</v>
      </c>
      <c r="O86">
        <v>32</v>
      </c>
      <c r="P86">
        <v>1800000</v>
      </c>
      <c r="Q86">
        <v>6698</v>
      </c>
      <c r="R86">
        <v>1190</v>
      </c>
      <c r="S86">
        <v>728</v>
      </c>
      <c r="T86" s="5">
        <v>1.6833326399528539</v>
      </c>
      <c r="U86" s="5">
        <v>0.22515979984952028</v>
      </c>
      <c r="V86" s="5">
        <v>-90.166407626613648</v>
      </c>
      <c r="W86" s="5">
        <v>7.3573926351937199E-2</v>
      </c>
      <c r="X86" s="5">
        <v>1.2585245847296802</v>
      </c>
      <c r="Y86" s="5">
        <v>0.24907544840240647</v>
      </c>
      <c r="Z86" s="5">
        <v>6.2072202733628394</v>
      </c>
      <c r="AA86" s="5">
        <v>0.27568795485310621</v>
      </c>
      <c r="AB86" s="5">
        <v>0.19937065461031153</v>
      </c>
      <c r="AC86" s="5">
        <v>0.11124612388598709</v>
      </c>
      <c r="AD86" s="5">
        <v>1.436943586218715</v>
      </c>
    </row>
    <row r="87" spans="1:30">
      <c r="A87">
        <v>86</v>
      </c>
      <c r="B87">
        <v>78</v>
      </c>
      <c r="C87">
        <v>980014</v>
      </c>
      <c r="D87" s="2">
        <v>41549.13683703704</v>
      </c>
      <c r="E87">
        <v>71.87</v>
      </c>
      <c r="F87">
        <v>35.935000000000002</v>
      </c>
      <c r="G87">
        <v>-45.1</v>
      </c>
      <c r="H87">
        <v>-90.2</v>
      </c>
      <c r="I87">
        <f t="shared" si="8"/>
        <v>12</v>
      </c>
      <c r="J87">
        <v>-2.29</v>
      </c>
      <c r="K87">
        <v>-10.638</v>
      </c>
      <c r="L87">
        <v>4.9130000000000003</v>
      </c>
      <c r="M87">
        <f t="shared" si="6"/>
        <v>0</v>
      </c>
      <c r="N87" t="s">
        <v>56</v>
      </c>
      <c r="O87">
        <v>32</v>
      </c>
      <c r="P87">
        <v>1800000</v>
      </c>
      <c r="Q87">
        <v>6698</v>
      </c>
      <c r="R87">
        <v>1099</v>
      </c>
      <c r="S87">
        <v>761</v>
      </c>
      <c r="T87" s="5">
        <v>1.5778710086728729</v>
      </c>
      <c r="U87" s="5">
        <v>0.14379471873067992</v>
      </c>
      <c r="V87" s="5">
        <v>-90.089543297794634</v>
      </c>
      <c r="W87" s="5">
        <v>4.9904015762488263E-2</v>
      </c>
      <c r="X87" s="5">
        <v>1.2467043049970929</v>
      </c>
      <c r="Y87" s="5">
        <v>0.16580681599961505</v>
      </c>
      <c r="Z87" s="5">
        <v>6.2274182509004676</v>
      </c>
      <c r="AA87" s="5">
        <v>0.15229383933533666</v>
      </c>
      <c r="AB87" s="5">
        <v>0.20686151478548376</v>
      </c>
      <c r="AC87" s="5">
        <v>7.2153973192103996E-2</v>
      </c>
      <c r="AD87" s="5">
        <v>0.92336518563907566</v>
      </c>
    </row>
    <row r="88" spans="1:30">
      <c r="A88">
        <v>87</v>
      </c>
      <c r="B88">
        <v>63</v>
      </c>
      <c r="C88">
        <v>980014</v>
      </c>
      <c r="D88" s="2">
        <v>41549.214452199078</v>
      </c>
      <c r="E88">
        <v>71.87</v>
      </c>
      <c r="F88">
        <v>35.935000000000002</v>
      </c>
      <c r="G88">
        <v>-45.1</v>
      </c>
      <c r="H88">
        <v>-90.2</v>
      </c>
      <c r="I88">
        <f t="shared" si="8"/>
        <v>12</v>
      </c>
      <c r="J88">
        <v>-2.29</v>
      </c>
      <c r="K88">
        <v>-11.009</v>
      </c>
      <c r="L88">
        <v>13.913</v>
      </c>
      <c r="M88">
        <f t="shared" si="6"/>
        <v>0</v>
      </c>
      <c r="N88" t="s">
        <v>56</v>
      </c>
      <c r="O88">
        <v>32</v>
      </c>
      <c r="P88">
        <v>1155607</v>
      </c>
      <c r="Q88">
        <v>4320</v>
      </c>
      <c r="R88">
        <v>761</v>
      </c>
      <c r="S88">
        <v>418</v>
      </c>
      <c r="T88" s="5">
        <v>1.2619024015125766</v>
      </c>
      <c r="U88" s="5">
        <v>0.10045805384755349</v>
      </c>
      <c r="V88" s="5">
        <v>-90.217467674313951</v>
      </c>
      <c r="W88" s="5">
        <v>3.3476133828297679E-2</v>
      </c>
      <c r="X88" s="5">
        <v>0.88102727474635323</v>
      </c>
      <c r="Y88" s="5">
        <v>9.345003885058939E-2</v>
      </c>
      <c r="Z88" s="5">
        <v>4.4695899927918994</v>
      </c>
      <c r="AA88" s="5">
        <v>8.9089174483380468E-2</v>
      </c>
      <c r="AB88" s="5">
        <v>0.21109575202386716</v>
      </c>
      <c r="AC88" s="5">
        <v>4.5065922973538626E-2</v>
      </c>
      <c r="AD88" s="5">
        <v>0.83032471725010604</v>
      </c>
    </row>
    <row r="89" spans="1:30">
      <c r="A89">
        <v>88</v>
      </c>
      <c r="B89">
        <v>64</v>
      </c>
      <c r="C89">
        <v>980014</v>
      </c>
      <c r="D89" s="2">
        <v>41549.264598148147</v>
      </c>
      <c r="E89">
        <v>71.87</v>
      </c>
      <c r="F89">
        <v>35.935000000000002</v>
      </c>
      <c r="G89">
        <v>-45.1</v>
      </c>
      <c r="H89">
        <v>-90.2</v>
      </c>
      <c r="I89">
        <f t="shared" si="8"/>
        <v>12</v>
      </c>
      <c r="J89">
        <v>-2.29</v>
      </c>
      <c r="K89">
        <v>-11.122999999999999</v>
      </c>
      <c r="L89">
        <v>9.9130000000000003</v>
      </c>
      <c r="M89">
        <f t="shared" si="6"/>
        <v>0</v>
      </c>
      <c r="N89" t="s">
        <v>56</v>
      </c>
      <c r="O89">
        <v>32</v>
      </c>
      <c r="P89">
        <v>1694900</v>
      </c>
      <c r="Q89">
        <v>6338</v>
      </c>
      <c r="R89">
        <v>1157</v>
      </c>
      <c r="S89">
        <v>624</v>
      </c>
      <c r="T89" s="5">
        <v>1.5669493184903542</v>
      </c>
      <c r="U89" s="5">
        <v>0.14267327211091207</v>
      </c>
      <c r="V89" s="5">
        <v>-90.167239741085112</v>
      </c>
      <c r="W89" s="5">
        <v>4.7290200467485694E-2</v>
      </c>
      <c r="X89" s="5">
        <v>1.0950095990403357</v>
      </c>
      <c r="Y89" s="5">
        <v>0.1454410683526883</v>
      </c>
      <c r="Z89" s="5">
        <v>5.2541438583644835</v>
      </c>
      <c r="AA89" s="5">
        <v>0.15109433588668156</v>
      </c>
      <c r="AB89" s="5">
        <v>0.33658458867170687</v>
      </c>
      <c r="AC89" s="5">
        <v>7.0799497547804749E-2</v>
      </c>
      <c r="AD89" s="5">
        <v>1.1589881342076354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L4400"/>
  <sheetViews>
    <sheetView topLeftCell="A3956" workbookViewId="0">
      <selection activeCell="A4400" sqref="A4400"/>
    </sheetView>
  </sheetViews>
  <sheetFormatPr baseColWidth="10" defaultColWidth="8.83203125" defaultRowHeight="14" x14ac:dyDescent="0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116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118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131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132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133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134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127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128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135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136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138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178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139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140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179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180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181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145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146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182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147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148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183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149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150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184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151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152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185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153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154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186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155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156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187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158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188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160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189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161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190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164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191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165</v>
      </c>
    </row>
    <row r="1656" spans="1:5">
      <c r="A1656" t="s">
        <v>166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167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192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168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193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170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194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172</v>
      </c>
    </row>
    <row r="1806" spans="1:6">
      <c r="A1806" t="s">
        <v>166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195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174</v>
      </c>
    </row>
    <row r="1856" spans="1:6">
      <c r="A1856" t="s">
        <v>166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196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176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197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198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206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200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201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207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202</v>
      </c>
    </row>
    <row r="2056" spans="1:5">
      <c r="A2056" t="s">
        <v>166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203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208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204</v>
      </c>
    </row>
    <row r="2106" spans="1:6">
      <c r="A2106" t="s">
        <v>166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209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210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211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234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212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213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235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214</v>
      </c>
    </row>
    <row r="2256" spans="1:6">
      <c r="A2256" t="s">
        <v>166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215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236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216</v>
      </c>
    </row>
    <row r="2306" spans="1:10">
      <c r="A2306" t="s">
        <v>166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217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237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218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219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238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220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221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239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222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223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240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224</v>
      </c>
    </row>
    <row r="2506" spans="1:6">
      <c r="A2506" t="s">
        <v>166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225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241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226</v>
      </c>
    </row>
    <row r="2556" spans="1:6">
      <c r="A2556" t="s">
        <v>227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228</v>
      </c>
    </row>
    <row r="2560" spans="1:6">
      <c r="A2560" t="s">
        <v>229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242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230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228</v>
      </c>
    </row>
    <row r="2610" spans="1:10">
      <c r="A2610" t="s">
        <v>231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244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232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228</v>
      </c>
    </row>
    <row r="2660" spans="1:10">
      <c r="A2660" t="s">
        <v>233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245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246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228</v>
      </c>
    </row>
    <row r="2710" spans="1:10">
      <c r="A2710" t="s">
        <v>247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259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248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228</v>
      </c>
    </row>
    <row r="2760" spans="1:6">
      <c r="A2760" t="s">
        <v>249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260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250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228</v>
      </c>
    </row>
    <row r="2810" spans="1:1">
      <c r="A2810" t="s">
        <v>251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261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252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228</v>
      </c>
    </row>
    <row r="2860" spans="1:5">
      <c r="A2860" t="s">
        <v>253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262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254</v>
      </c>
    </row>
    <row r="2906" spans="1:6">
      <c r="A2906" t="s">
        <v>227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255</v>
      </c>
    </row>
    <row r="2910" spans="1:6">
      <c r="A2910" t="s">
        <v>256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263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257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255</v>
      </c>
    </row>
    <row r="2960" spans="1:5">
      <c r="A2960" t="s">
        <v>258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264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265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255</v>
      </c>
    </row>
    <row r="3010" spans="1:10">
      <c r="A3010" t="s">
        <v>266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279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267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255</v>
      </c>
    </row>
    <row r="3060" spans="1:10">
      <c r="A3060" t="s">
        <v>268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280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269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255</v>
      </c>
    </row>
    <row r="3110" spans="1:10">
      <c r="A3110" t="s">
        <v>270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281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271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255</v>
      </c>
    </row>
    <row r="3160" spans="1:6">
      <c r="A3160" t="s">
        <v>272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282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273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255</v>
      </c>
    </row>
    <row r="3210" spans="1:1">
      <c r="A3210" t="s">
        <v>274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283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275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255</v>
      </c>
    </row>
    <row r="3260" spans="1:5">
      <c r="A3260" t="s">
        <v>276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284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277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255</v>
      </c>
    </row>
    <row r="3310" spans="1:6">
      <c r="A3310" t="s">
        <v>278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285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286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255</v>
      </c>
    </row>
    <row r="3360" spans="1:6">
      <c r="A3360" t="s">
        <v>287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59</v>
      </c>
      <c r="B3368" t="s">
        <v>38</v>
      </c>
      <c r="C3368" t="s">
        <v>41</v>
      </c>
      <c r="D3368" t="s">
        <v>58</v>
      </c>
      <c r="E3368" t="s">
        <v>57</v>
      </c>
      <c r="F3368" t="s">
        <v>78</v>
      </c>
    </row>
    <row r="3369" spans="1:10">
      <c r="A3369">
        <v>1</v>
      </c>
      <c r="B3369">
        <v>-91.947999999999993</v>
      </c>
      <c r="C3369">
        <v>4659</v>
      </c>
      <c r="D3369">
        <v>1247000</v>
      </c>
      <c r="E3369">
        <v>518</v>
      </c>
      <c r="J3369" t="s">
        <v>298</v>
      </c>
    </row>
    <row r="3370" spans="1:10">
      <c r="A3370">
        <v>2</v>
      </c>
      <c r="B3370">
        <v>-91.838999999999999</v>
      </c>
      <c r="C3370">
        <v>4659</v>
      </c>
      <c r="D3370">
        <v>1247000</v>
      </c>
      <c r="E3370">
        <v>523</v>
      </c>
    </row>
    <row r="3371" spans="1:10">
      <c r="A3371">
        <v>3</v>
      </c>
      <c r="B3371">
        <v>-91.724000000000004</v>
      </c>
      <c r="C3371">
        <v>4659</v>
      </c>
      <c r="D3371">
        <v>1247000</v>
      </c>
      <c r="E3371">
        <v>541</v>
      </c>
    </row>
    <row r="3372" spans="1:10">
      <c r="A3372">
        <v>4</v>
      </c>
      <c r="B3372">
        <v>-91.611999999999995</v>
      </c>
      <c r="C3372">
        <v>4659</v>
      </c>
      <c r="D3372">
        <v>1247000</v>
      </c>
      <c r="E3372">
        <v>569</v>
      </c>
    </row>
    <row r="3373" spans="1:10">
      <c r="A3373">
        <v>5</v>
      </c>
      <c r="B3373">
        <v>-91.5</v>
      </c>
      <c r="C3373">
        <v>4659</v>
      </c>
      <c r="D3373">
        <v>1247000</v>
      </c>
      <c r="E3373">
        <v>586</v>
      </c>
      <c r="F3373" s="3">
        <v>610.5595760396908</v>
      </c>
    </row>
    <row r="3374" spans="1:10">
      <c r="A3374">
        <v>6</v>
      </c>
      <c r="B3374">
        <v>-91.394000000000005</v>
      </c>
      <c r="C3374">
        <v>4659</v>
      </c>
      <c r="D3374">
        <v>1247000</v>
      </c>
      <c r="E3374">
        <v>617</v>
      </c>
      <c r="F3374" s="3">
        <v>612.78629004971731</v>
      </c>
    </row>
    <row r="3375" spans="1:10">
      <c r="A3375">
        <v>7</v>
      </c>
      <c r="B3375">
        <v>-91.281000000000006</v>
      </c>
      <c r="C3375">
        <v>4659</v>
      </c>
      <c r="D3375">
        <v>1247000</v>
      </c>
      <c r="E3375">
        <v>636</v>
      </c>
      <c r="F3375" s="3">
        <v>616.51022352072698</v>
      </c>
    </row>
    <row r="3376" spans="1:10">
      <c r="A3376">
        <v>8</v>
      </c>
      <c r="B3376">
        <v>-91.165000000000006</v>
      </c>
      <c r="C3376">
        <v>4659</v>
      </c>
      <c r="D3376">
        <v>1247000</v>
      </c>
      <c r="E3376">
        <v>641</v>
      </c>
      <c r="F3376" s="3">
        <v>623.09866331680962</v>
      </c>
    </row>
    <row r="3377" spans="1:6">
      <c r="A3377">
        <v>9</v>
      </c>
      <c r="B3377">
        <v>-91.049000000000007</v>
      </c>
      <c r="C3377">
        <v>4659</v>
      </c>
      <c r="D3377">
        <v>1247000</v>
      </c>
      <c r="E3377">
        <v>617</v>
      </c>
      <c r="F3377" s="3">
        <v>634.51015600527569</v>
      </c>
    </row>
    <row r="3378" spans="1:6">
      <c r="A3378">
        <v>10</v>
      </c>
      <c r="B3378">
        <v>-90.933999999999997</v>
      </c>
      <c r="C3378">
        <v>4659</v>
      </c>
      <c r="D3378">
        <v>1247000</v>
      </c>
      <c r="E3378">
        <v>649</v>
      </c>
      <c r="F3378" s="3">
        <v>653.00182814206187</v>
      </c>
    </row>
    <row r="3379" spans="1:6">
      <c r="A3379">
        <v>11</v>
      </c>
      <c r="B3379">
        <v>-90.823999999999998</v>
      </c>
      <c r="C3379">
        <v>4659</v>
      </c>
      <c r="D3379">
        <v>1247000</v>
      </c>
      <c r="E3379">
        <v>698</v>
      </c>
      <c r="F3379" s="3">
        <v>679.27980523448366</v>
      </c>
    </row>
    <row r="3380" spans="1:6">
      <c r="A3380">
        <v>12</v>
      </c>
      <c r="B3380">
        <v>-90.709000000000003</v>
      </c>
      <c r="C3380">
        <v>4659</v>
      </c>
      <c r="D3380">
        <v>1247000</v>
      </c>
      <c r="E3380">
        <v>688</v>
      </c>
      <c r="F3380" s="3">
        <v>716.20981234154317</v>
      </c>
    </row>
    <row r="3381" spans="1:6">
      <c r="A3381">
        <v>13</v>
      </c>
      <c r="B3381">
        <v>-90.594999999999999</v>
      </c>
      <c r="C3381">
        <v>4659</v>
      </c>
      <c r="D3381">
        <v>1247000</v>
      </c>
      <c r="E3381">
        <v>742</v>
      </c>
      <c r="F3381" s="3">
        <v>760.08508591829184</v>
      </c>
    </row>
    <row r="3382" spans="1:6">
      <c r="A3382">
        <v>14</v>
      </c>
      <c r="B3382">
        <v>-90.486999999999995</v>
      </c>
      <c r="C3382">
        <v>4659</v>
      </c>
      <c r="D3382">
        <v>1247000</v>
      </c>
      <c r="E3382">
        <v>802</v>
      </c>
      <c r="F3382" s="3">
        <v>803.25618159553119</v>
      </c>
    </row>
    <row r="3383" spans="1:6">
      <c r="A3383">
        <v>15</v>
      </c>
      <c r="B3383">
        <v>-90.372</v>
      </c>
      <c r="C3383">
        <v>4659</v>
      </c>
      <c r="D3383">
        <v>1247000</v>
      </c>
      <c r="E3383">
        <v>892</v>
      </c>
      <c r="F3383" s="3">
        <v>843.04358166142026</v>
      </c>
    </row>
    <row r="3384" spans="1:6">
      <c r="A3384">
        <v>16</v>
      </c>
      <c r="B3384">
        <v>-90.256</v>
      </c>
      <c r="C3384">
        <v>4659</v>
      </c>
      <c r="D3384">
        <v>1247000</v>
      </c>
      <c r="E3384">
        <v>875</v>
      </c>
      <c r="F3384" s="3">
        <v>868.1309521733674</v>
      </c>
    </row>
    <row r="3385" spans="1:6">
      <c r="A3385">
        <v>17</v>
      </c>
      <c r="B3385">
        <v>-90.14</v>
      </c>
      <c r="C3385">
        <v>4659</v>
      </c>
      <c r="D3385">
        <v>1247000</v>
      </c>
      <c r="E3385">
        <v>854</v>
      </c>
      <c r="F3385" s="3">
        <v>872.12148841635246</v>
      </c>
    </row>
    <row r="3386" spans="1:6">
      <c r="A3386">
        <v>18</v>
      </c>
      <c r="B3386">
        <v>-90.025000000000006</v>
      </c>
      <c r="C3386">
        <v>4659</v>
      </c>
      <c r="D3386">
        <v>1247000</v>
      </c>
      <c r="E3386">
        <v>880</v>
      </c>
      <c r="F3386" s="3">
        <v>854.55033895824533</v>
      </c>
    </row>
    <row r="3387" spans="1:6">
      <c r="A3387">
        <v>19</v>
      </c>
      <c r="B3387">
        <v>-89.918999999999997</v>
      </c>
      <c r="C3387">
        <v>4659</v>
      </c>
      <c r="D3387">
        <v>1247000</v>
      </c>
      <c r="E3387">
        <v>786</v>
      </c>
      <c r="F3387" s="3">
        <v>823.4125318210655</v>
      </c>
    </row>
    <row r="3388" spans="1:6">
      <c r="A3388">
        <v>20</v>
      </c>
      <c r="B3388">
        <v>-89.805999999999997</v>
      </c>
      <c r="C3388">
        <v>4659</v>
      </c>
      <c r="D3388">
        <v>1247000</v>
      </c>
      <c r="E3388">
        <v>754</v>
      </c>
      <c r="F3388" s="3">
        <v>781.843073013972</v>
      </c>
    </row>
    <row r="3389" spans="1:6">
      <c r="A3389">
        <v>21</v>
      </c>
      <c r="B3389">
        <v>-89.691000000000003</v>
      </c>
      <c r="C3389">
        <v>4659</v>
      </c>
      <c r="D3389">
        <v>1247000</v>
      </c>
      <c r="E3389">
        <v>772</v>
      </c>
      <c r="F3389" s="3">
        <v>739.033706178491</v>
      </c>
    </row>
    <row r="3390" spans="1:6">
      <c r="A3390">
        <v>22</v>
      </c>
      <c r="B3390">
        <v>-89.576999999999998</v>
      </c>
      <c r="C3390">
        <v>4659</v>
      </c>
      <c r="D3390">
        <v>1247000</v>
      </c>
      <c r="E3390">
        <v>709</v>
      </c>
      <c r="F3390" s="3">
        <v>702.60427993075871</v>
      </c>
    </row>
    <row r="3391" spans="1:6">
      <c r="A3391">
        <v>23</v>
      </c>
      <c r="B3391">
        <v>-89.457999999999998</v>
      </c>
      <c r="C3391">
        <v>4659</v>
      </c>
      <c r="D3391">
        <v>1247000</v>
      </c>
      <c r="E3391">
        <v>667</v>
      </c>
      <c r="F3391" s="3">
        <v>674.39267018535679</v>
      </c>
    </row>
    <row r="3392" spans="1:6">
      <c r="A3392">
        <v>24</v>
      </c>
      <c r="B3392">
        <v>-89.341999999999999</v>
      </c>
      <c r="C3392">
        <v>4659</v>
      </c>
      <c r="D3392">
        <v>1247000</v>
      </c>
      <c r="E3392">
        <v>693</v>
      </c>
      <c r="F3392" s="3">
        <v>656.64742828761553</v>
      </c>
    </row>
    <row r="3393" spans="1:6">
      <c r="A3393">
        <v>25</v>
      </c>
      <c r="B3393">
        <v>-89.234999999999999</v>
      </c>
      <c r="C3393">
        <v>4659</v>
      </c>
      <c r="D3393">
        <v>1247000</v>
      </c>
      <c r="E3393">
        <v>629</v>
      </c>
      <c r="F3393" s="3">
        <v>647.20674056895234</v>
      </c>
    </row>
    <row r="3394" spans="1:6">
      <c r="A3394">
        <v>26</v>
      </c>
      <c r="B3394">
        <v>-89.13</v>
      </c>
      <c r="C3394">
        <v>4659</v>
      </c>
      <c r="D3394">
        <v>1247000</v>
      </c>
      <c r="E3394">
        <v>680</v>
      </c>
      <c r="F3394" s="3">
        <v>642.47670589652716</v>
      </c>
    </row>
    <row r="3395" spans="1:6">
      <c r="A3395">
        <v>27</v>
      </c>
      <c r="B3395">
        <v>-89.016000000000005</v>
      </c>
      <c r="C3395">
        <v>4659</v>
      </c>
      <c r="D3395">
        <v>1247000</v>
      </c>
      <c r="E3395">
        <v>662</v>
      </c>
      <c r="F3395" s="3">
        <v>640.49960469589007</v>
      </c>
    </row>
    <row r="3396" spans="1:6">
      <c r="A3396">
        <v>28</v>
      </c>
      <c r="B3396">
        <v>-88.896000000000001</v>
      </c>
      <c r="C3396">
        <v>4659</v>
      </c>
      <c r="D3396">
        <v>1247000</v>
      </c>
      <c r="E3396">
        <v>631</v>
      </c>
      <c r="F3396" s="3">
        <v>640.34841361024019</v>
      </c>
    </row>
    <row r="3397" spans="1:6">
      <c r="A3397">
        <v>29</v>
      </c>
      <c r="B3397">
        <v>-88.790999999999997</v>
      </c>
      <c r="C3397">
        <v>4659</v>
      </c>
      <c r="D3397">
        <v>1247000</v>
      </c>
      <c r="E3397">
        <v>640</v>
      </c>
      <c r="F3397" s="3">
        <v>641.00086111561825</v>
      </c>
    </row>
    <row r="3398" spans="1:6">
      <c r="A3398">
        <v>30</v>
      </c>
      <c r="B3398">
        <v>-88.671999999999997</v>
      </c>
      <c r="C3398">
        <v>4659</v>
      </c>
      <c r="D3398">
        <v>1247000</v>
      </c>
      <c r="E3398">
        <v>600</v>
      </c>
      <c r="F3398" s="3">
        <v>642.12050081252244</v>
      </c>
    </row>
    <row r="3399" spans="1:6">
      <c r="A3399">
        <v>31</v>
      </c>
      <c r="B3399">
        <v>-88.56</v>
      </c>
      <c r="C3399">
        <v>4659</v>
      </c>
      <c r="D3399">
        <v>1247000</v>
      </c>
      <c r="E3399">
        <v>645</v>
      </c>
    </row>
    <row r="3400" spans="1:6">
      <c r="A3400">
        <v>32</v>
      </c>
      <c r="B3400">
        <v>-88.451999999999998</v>
      </c>
      <c r="C3400">
        <v>4659</v>
      </c>
      <c r="D3400">
        <v>1247000</v>
      </c>
      <c r="E3400">
        <v>713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288</v>
      </c>
    </row>
    <row r="3406" spans="1:6">
      <c r="A3406" t="s">
        <v>27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289</v>
      </c>
    </row>
    <row r="3410" spans="1:10">
      <c r="A3410" t="s">
        <v>117</v>
      </c>
    </row>
    <row r="3411" spans="1:10">
      <c r="A3411" t="s">
        <v>290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59</v>
      </c>
      <c r="B3418" t="s">
        <v>38</v>
      </c>
      <c r="C3418" t="s">
        <v>41</v>
      </c>
      <c r="D3418" t="s">
        <v>58</v>
      </c>
      <c r="E3418" t="s">
        <v>57</v>
      </c>
      <c r="F3418" t="s">
        <v>78</v>
      </c>
    </row>
    <row r="3419" spans="1:10">
      <c r="A3419">
        <v>1</v>
      </c>
      <c r="B3419">
        <v>-91.947999999999993</v>
      </c>
      <c r="C3419">
        <v>7355</v>
      </c>
      <c r="D3419">
        <v>1994000</v>
      </c>
      <c r="E3419">
        <v>839</v>
      </c>
      <c r="J3419" t="s">
        <v>299</v>
      </c>
    </row>
    <row r="3420" spans="1:10">
      <c r="A3420">
        <v>2</v>
      </c>
      <c r="B3420">
        <v>-91.838999999999999</v>
      </c>
      <c r="C3420">
        <v>7355</v>
      </c>
      <c r="D3420">
        <v>1994000</v>
      </c>
      <c r="E3420">
        <v>839</v>
      </c>
    </row>
    <row r="3421" spans="1:10">
      <c r="A3421">
        <v>3</v>
      </c>
      <c r="B3421">
        <v>-91.724000000000004</v>
      </c>
      <c r="C3421">
        <v>7355</v>
      </c>
      <c r="D3421">
        <v>1994000</v>
      </c>
      <c r="E3421">
        <v>833</v>
      </c>
    </row>
    <row r="3422" spans="1:10">
      <c r="A3422">
        <v>4</v>
      </c>
      <c r="B3422">
        <v>-91.611999999999995</v>
      </c>
      <c r="C3422">
        <v>7355</v>
      </c>
      <c r="D3422">
        <v>1994000</v>
      </c>
      <c r="E3422">
        <v>922</v>
      </c>
    </row>
    <row r="3423" spans="1:10">
      <c r="A3423">
        <v>5</v>
      </c>
      <c r="B3423">
        <v>-91.5</v>
      </c>
      <c r="C3423">
        <v>7355</v>
      </c>
      <c r="D3423">
        <v>1994000</v>
      </c>
      <c r="E3423">
        <v>914</v>
      </c>
      <c r="F3423" s="3">
        <v>915.05356750502517</v>
      </c>
    </row>
    <row r="3424" spans="1:10">
      <c r="A3424">
        <v>6</v>
      </c>
      <c r="B3424">
        <v>-91.394000000000005</v>
      </c>
      <c r="C3424">
        <v>7355</v>
      </c>
      <c r="D3424">
        <v>1994000</v>
      </c>
      <c r="E3424">
        <v>926</v>
      </c>
      <c r="F3424" s="3">
        <v>931.23083585885979</v>
      </c>
    </row>
    <row r="3425" spans="1:6">
      <c r="A3425">
        <v>7</v>
      </c>
      <c r="B3425">
        <v>-91.281000000000006</v>
      </c>
      <c r="C3425">
        <v>7355</v>
      </c>
      <c r="D3425">
        <v>1994000</v>
      </c>
      <c r="E3425">
        <v>987</v>
      </c>
      <c r="F3425" s="3">
        <v>951.48781639771005</v>
      </c>
    </row>
    <row r="3426" spans="1:6">
      <c r="A3426">
        <v>8</v>
      </c>
      <c r="B3426">
        <v>-91.165000000000006</v>
      </c>
      <c r="C3426">
        <v>7355</v>
      </c>
      <c r="D3426">
        <v>1994000</v>
      </c>
      <c r="E3426">
        <v>986</v>
      </c>
      <c r="F3426" s="3">
        <v>975.58649755122246</v>
      </c>
    </row>
    <row r="3427" spans="1:6">
      <c r="A3427">
        <v>9</v>
      </c>
      <c r="B3427">
        <v>-91.049000000000007</v>
      </c>
      <c r="C3427">
        <v>7355</v>
      </c>
      <c r="D3427">
        <v>1994000</v>
      </c>
      <c r="E3427">
        <v>943</v>
      </c>
      <c r="F3427" s="3">
        <v>1002.8041335835886</v>
      </c>
    </row>
    <row r="3428" spans="1:6">
      <c r="A3428">
        <v>10</v>
      </c>
      <c r="B3428">
        <v>-90.933999999999997</v>
      </c>
      <c r="C3428">
        <v>7355</v>
      </c>
      <c r="D3428">
        <v>1994000</v>
      </c>
      <c r="E3428">
        <v>1023</v>
      </c>
      <c r="F3428" s="3">
        <v>1032.2679819558025</v>
      </c>
    </row>
    <row r="3429" spans="1:6">
      <c r="A3429">
        <v>11</v>
      </c>
      <c r="B3429">
        <v>-90.823999999999998</v>
      </c>
      <c r="C3429">
        <v>7355</v>
      </c>
      <c r="D3429">
        <v>1994000</v>
      </c>
      <c r="E3429">
        <v>1078</v>
      </c>
      <c r="F3429" s="3">
        <v>1061.8537534145732</v>
      </c>
    </row>
    <row r="3430" spans="1:6">
      <c r="A3430">
        <v>12</v>
      </c>
      <c r="B3430">
        <v>-90.709000000000003</v>
      </c>
      <c r="C3430">
        <v>7355</v>
      </c>
      <c r="D3430">
        <v>1994000</v>
      </c>
      <c r="E3430">
        <v>1150</v>
      </c>
      <c r="F3430" s="3">
        <v>1092.9573877294513</v>
      </c>
    </row>
    <row r="3431" spans="1:6">
      <c r="A3431">
        <v>13</v>
      </c>
      <c r="B3431">
        <v>-90.594999999999999</v>
      </c>
      <c r="C3431">
        <v>7355</v>
      </c>
      <c r="D3431">
        <v>1994000</v>
      </c>
      <c r="E3431">
        <v>1061</v>
      </c>
      <c r="F3431" s="3">
        <v>1122.4052424787526</v>
      </c>
    </row>
    <row r="3432" spans="1:6">
      <c r="A3432">
        <v>14</v>
      </c>
      <c r="B3432">
        <v>-90.486999999999995</v>
      </c>
      <c r="C3432">
        <v>7355</v>
      </c>
      <c r="D3432">
        <v>1994000</v>
      </c>
      <c r="E3432">
        <v>1126</v>
      </c>
      <c r="F3432" s="3">
        <v>1147.502292437325</v>
      </c>
    </row>
    <row r="3433" spans="1:6">
      <c r="A3433">
        <v>15</v>
      </c>
      <c r="B3433">
        <v>-90.372</v>
      </c>
      <c r="C3433">
        <v>7355</v>
      </c>
      <c r="D3433">
        <v>1994000</v>
      </c>
      <c r="E3433">
        <v>1197</v>
      </c>
      <c r="F3433" s="3">
        <v>1169.6581264081735</v>
      </c>
    </row>
    <row r="3434" spans="1:6">
      <c r="A3434">
        <v>16</v>
      </c>
      <c r="B3434">
        <v>-90.256</v>
      </c>
      <c r="C3434">
        <v>7355</v>
      </c>
      <c r="D3434">
        <v>1994000</v>
      </c>
      <c r="E3434">
        <v>1247</v>
      </c>
      <c r="F3434" s="3">
        <v>1185.8480253224157</v>
      </c>
    </row>
    <row r="3435" spans="1:6">
      <c r="A3435">
        <v>17</v>
      </c>
      <c r="B3435">
        <v>-90.14</v>
      </c>
      <c r="C3435">
        <v>7355</v>
      </c>
      <c r="D3435">
        <v>1994000</v>
      </c>
      <c r="E3435">
        <v>1214</v>
      </c>
      <c r="F3435" s="3">
        <v>1194.888990645444</v>
      </c>
    </row>
    <row r="3436" spans="1:6">
      <c r="A3436">
        <v>18</v>
      </c>
      <c r="B3436">
        <v>-90.025000000000006</v>
      </c>
      <c r="C3436">
        <v>7355</v>
      </c>
      <c r="D3436">
        <v>1994000</v>
      </c>
      <c r="E3436">
        <v>1206</v>
      </c>
      <c r="F3436" s="3">
        <v>1196.4368993328799</v>
      </c>
    </row>
    <row r="3437" spans="1:6">
      <c r="A3437">
        <v>19</v>
      </c>
      <c r="B3437">
        <v>-89.918999999999997</v>
      </c>
      <c r="C3437">
        <v>7355</v>
      </c>
      <c r="D3437">
        <v>1994000</v>
      </c>
      <c r="E3437">
        <v>1162</v>
      </c>
      <c r="F3437" s="3">
        <v>1191.5591226885606</v>
      </c>
    </row>
    <row r="3438" spans="1:6">
      <c r="A3438">
        <v>20</v>
      </c>
      <c r="B3438">
        <v>-89.805999999999997</v>
      </c>
      <c r="C3438">
        <v>7355</v>
      </c>
      <c r="D3438">
        <v>1994000</v>
      </c>
      <c r="E3438">
        <v>1095</v>
      </c>
      <c r="F3438" s="3">
        <v>1180.4748282849491</v>
      </c>
    </row>
    <row r="3439" spans="1:6">
      <c r="A3439">
        <v>21</v>
      </c>
      <c r="B3439">
        <v>-89.691000000000003</v>
      </c>
      <c r="C3439">
        <v>7355</v>
      </c>
      <c r="D3439">
        <v>1994000</v>
      </c>
      <c r="E3439">
        <v>1204</v>
      </c>
      <c r="F3439" s="3">
        <v>1164.2321539128527</v>
      </c>
    </row>
    <row r="3440" spans="1:6">
      <c r="A3440">
        <v>22</v>
      </c>
      <c r="B3440">
        <v>-89.576999999999998</v>
      </c>
      <c r="C3440">
        <v>7355</v>
      </c>
      <c r="D3440">
        <v>1994000</v>
      </c>
      <c r="E3440">
        <v>1149</v>
      </c>
      <c r="F3440" s="3">
        <v>1144.7790061047692</v>
      </c>
    </row>
    <row r="3441" spans="1:6">
      <c r="A3441">
        <v>23</v>
      </c>
      <c r="B3441">
        <v>-89.457999999999998</v>
      </c>
      <c r="C3441">
        <v>7355</v>
      </c>
      <c r="D3441">
        <v>1994000</v>
      </c>
      <c r="E3441">
        <v>1123</v>
      </c>
      <c r="F3441" s="3">
        <v>1122.7394961471743</v>
      </c>
    </row>
    <row r="3442" spans="1:6">
      <c r="A3442">
        <v>24</v>
      </c>
      <c r="B3442">
        <v>-89.341999999999999</v>
      </c>
      <c r="C3442">
        <v>7355</v>
      </c>
      <c r="D3442">
        <v>1994000</v>
      </c>
      <c r="E3442">
        <v>1079</v>
      </c>
      <c r="F3442" s="3">
        <v>1101.2530896823303</v>
      </c>
    </row>
    <row r="3443" spans="1:6">
      <c r="A3443">
        <v>25</v>
      </c>
      <c r="B3443">
        <v>-89.234999999999999</v>
      </c>
      <c r="C3443">
        <v>7355</v>
      </c>
      <c r="D3443">
        <v>1994000</v>
      </c>
      <c r="E3443">
        <v>1132</v>
      </c>
      <c r="F3443" s="3">
        <v>1082.6666010642948</v>
      </c>
    </row>
    <row r="3444" spans="1:6">
      <c r="A3444">
        <v>26</v>
      </c>
      <c r="B3444">
        <v>-89.13</v>
      </c>
      <c r="C3444">
        <v>7355</v>
      </c>
      <c r="D3444">
        <v>1994000</v>
      </c>
      <c r="E3444">
        <v>1072</v>
      </c>
      <c r="F3444" s="3">
        <v>1066.4078276350097</v>
      </c>
    </row>
    <row r="3445" spans="1:6">
      <c r="A3445">
        <v>27</v>
      </c>
      <c r="B3445">
        <v>-89.016000000000005</v>
      </c>
      <c r="C3445">
        <v>7355</v>
      </c>
      <c r="D3445">
        <v>1994000</v>
      </c>
      <c r="E3445">
        <v>1056</v>
      </c>
      <c r="F3445" s="3">
        <v>1051.5652127290725</v>
      </c>
    </row>
    <row r="3446" spans="1:6">
      <c r="A3446">
        <v>28</v>
      </c>
      <c r="B3446">
        <v>-88.896000000000001</v>
      </c>
      <c r="C3446">
        <v>7355</v>
      </c>
      <c r="D3446">
        <v>1994000</v>
      </c>
      <c r="E3446">
        <v>1052</v>
      </c>
      <c r="F3446" s="3">
        <v>1039.4098236151699</v>
      </c>
    </row>
    <row r="3447" spans="1:6">
      <c r="A3447">
        <v>29</v>
      </c>
      <c r="B3447">
        <v>-88.790999999999997</v>
      </c>
      <c r="C3447">
        <v>7355</v>
      </c>
      <c r="D3447">
        <v>1994000</v>
      </c>
      <c r="E3447">
        <v>1013</v>
      </c>
      <c r="F3447" s="3">
        <v>1031.680830803843</v>
      </c>
    </row>
    <row r="3448" spans="1:6">
      <c r="A3448">
        <v>30</v>
      </c>
      <c r="B3448">
        <v>-88.671999999999997</v>
      </c>
      <c r="C3448">
        <v>7355</v>
      </c>
      <c r="D3448">
        <v>1994000</v>
      </c>
      <c r="E3448">
        <v>1016</v>
      </c>
      <c r="F3448" s="3">
        <v>1025.9508447147327</v>
      </c>
    </row>
    <row r="3449" spans="1:6">
      <c r="A3449">
        <v>31</v>
      </c>
      <c r="B3449">
        <v>-88.56</v>
      </c>
      <c r="C3449">
        <v>7355</v>
      </c>
      <c r="D3449">
        <v>1994000</v>
      </c>
      <c r="E3449">
        <v>1079</v>
      </c>
    </row>
    <row r="3450" spans="1:6">
      <c r="A3450">
        <v>32</v>
      </c>
      <c r="B3450">
        <v>-88.451999999999998</v>
      </c>
      <c r="C3450">
        <v>7355</v>
      </c>
      <c r="D3450">
        <v>1994000</v>
      </c>
      <c r="E3450">
        <v>1070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291</v>
      </c>
    </row>
    <row r="3456" spans="1:6">
      <c r="A3456" t="s">
        <v>27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289</v>
      </c>
    </row>
    <row r="3460" spans="1:10">
      <c r="A3460" t="s">
        <v>120</v>
      </c>
    </row>
    <row r="3461" spans="1:10">
      <c r="A3461" t="s">
        <v>290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59</v>
      </c>
      <c r="B3468" t="s">
        <v>38</v>
      </c>
      <c r="C3468" t="s">
        <v>41</v>
      </c>
      <c r="D3468" t="s">
        <v>58</v>
      </c>
      <c r="E3468" t="s">
        <v>57</v>
      </c>
      <c r="F3468" t="s">
        <v>78</v>
      </c>
    </row>
    <row r="3469" spans="1:10">
      <c r="A3469">
        <v>1</v>
      </c>
      <c r="B3469">
        <v>-91.947999999999993</v>
      </c>
      <c r="C3469">
        <v>7451</v>
      </c>
      <c r="D3469">
        <v>1994000</v>
      </c>
      <c r="E3469">
        <v>776</v>
      </c>
      <c r="J3469" t="s">
        <v>300</v>
      </c>
    </row>
    <row r="3470" spans="1:10">
      <c r="A3470">
        <v>2</v>
      </c>
      <c r="B3470">
        <v>-91.838999999999999</v>
      </c>
      <c r="C3470">
        <v>7451</v>
      </c>
      <c r="D3470">
        <v>1994000</v>
      </c>
      <c r="E3470">
        <v>819</v>
      </c>
    </row>
    <row r="3471" spans="1:10">
      <c r="A3471">
        <v>3</v>
      </c>
      <c r="B3471">
        <v>-91.724000000000004</v>
      </c>
      <c r="C3471">
        <v>7451</v>
      </c>
      <c r="D3471">
        <v>1994000</v>
      </c>
      <c r="E3471">
        <v>866</v>
      </c>
    </row>
    <row r="3472" spans="1:10">
      <c r="A3472">
        <v>4</v>
      </c>
      <c r="B3472">
        <v>-91.611999999999995</v>
      </c>
      <c r="C3472">
        <v>7451</v>
      </c>
      <c r="D3472">
        <v>1994000</v>
      </c>
      <c r="E3472">
        <v>888</v>
      </c>
    </row>
    <row r="3473" spans="1:6">
      <c r="A3473">
        <v>5</v>
      </c>
      <c r="B3473">
        <v>-91.5</v>
      </c>
      <c r="C3473">
        <v>7451</v>
      </c>
      <c r="D3473">
        <v>1994000</v>
      </c>
      <c r="E3473">
        <v>939</v>
      </c>
      <c r="F3473" s="3">
        <v>949.82137925965787</v>
      </c>
    </row>
    <row r="3474" spans="1:6">
      <c r="A3474">
        <v>6</v>
      </c>
      <c r="B3474">
        <v>-91.394000000000005</v>
      </c>
      <c r="C3474">
        <v>7451</v>
      </c>
      <c r="D3474">
        <v>1994000</v>
      </c>
      <c r="E3474">
        <v>972</v>
      </c>
      <c r="F3474" s="3">
        <v>962.49189842064402</v>
      </c>
    </row>
    <row r="3475" spans="1:6">
      <c r="A3475">
        <v>7</v>
      </c>
      <c r="B3475">
        <v>-91.281000000000006</v>
      </c>
      <c r="C3475">
        <v>7451</v>
      </c>
      <c r="D3475">
        <v>1994000</v>
      </c>
      <c r="E3475">
        <v>977</v>
      </c>
      <c r="F3475" s="3">
        <v>978.99373936050449</v>
      </c>
    </row>
    <row r="3476" spans="1:6">
      <c r="A3476">
        <v>8</v>
      </c>
      <c r="B3476">
        <v>-91.165000000000006</v>
      </c>
      <c r="C3476">
        <v>7451</v>
      </c>
      <c r="D3476">
        <v>1994000</v>
      </c>
      <c r="E3476">
        <v>1013</v>
      </c>
      <c r="F3476" s="3">
        <v>999.83869942577417</v>
      </c>
    </row>
    <row r="3477" spans="1:6">
      <c r="A3477">
        <v>9</v>
      </c>
      <c r="B3477">
        <v>-91.049000000000007</v>
      </c>
      <c r="C3477">
        <v>7451</v>
      </c>
      <c r="D3477">
        <v>1994000</v>
      </c>
      <c r="E3477">
        <v>999</v>
      </c>
      <c r="F3477" s="3">
        <v>1025.0315434259151</v>
      </c>
    </row>
    <row r="3478" spans="1:6">
      <c r="A3478">
        <v>10</v>
      </c>
      <c r="B3478">
        <v>-90.933999999999997</v>
      </c>
      <c r="C3478">
        <v>7451</v>
      </c>
      <c r="D3478">
        <v>1994000</v>
      </c>
      <c r="E3478">
        <v>1081</v>
      </c>
      <c r="F3478" s="3">
        <v>1054.0917596786244</v>
      </c>
    </row>
    <row r="3479" spans="1:6">
      <c r="A3479">
        <v>11</v>
      </c>
      <c r="B3479">
        <v>-90.823999999999998</v>
      </c>
      <c r="C3479">
        <v>7451</v>
      </c>
      <c r="D3479">
        <v>1994000</v>
      </c>
      <c r="E3479">
        <v>1105</v>
      </c>
      <c r="F3479" s="3">
        <v>1084.7638914629738</v>
      </c>
    </row>
    <row r="3480" spans="1:6">
      <c r="A3480">
        <v>12</v>
      </c>
      <c r="B3480">
        <v>-90.709000000000003</v>
      </c>
      <c r="C3480">
        <v>7451</v>
      </c>
      <c r="D3480">
        <v>1994000</v>
      </c>
      <c r="E3480">
        <v>1069</v>
      </c>
      <c r="F3480" s="3">
        <v>1118.0259115003953</v>
      </c>
    </row>
    <row r="3481" spans="1:6">
      <c r="A3481">
        <v>13</v>
      </c>
      <c r="B3481">
        <v>-90.594999999999999</v>
      </c>
      <c r="C3481">
        <v>7451</v>
      </c>
      <c r="D3481">
        <v>1994000</v>
      </c>
      <c r="E3481">
        <v>1145</v>
      </c>
      <c r="F3481" s="3">
        <v>1149.6811836500713</v>
      </c>
    </row>
    <row r="3482" spans="1:6">
      <c r="A3482">
        <v>14</v>
      </c>
      <c r="B3482">
        <v>-90.486999999999995</v>
      </c>
      <c r="C3482">
        <v>7451</v>
      </c>
      <c r="D3482">
        <v>1994000</v>
      </c>
      <c r="E3482">
        <v>1155</v>
      </c>
      <c r="F3482" s="3">
        <v>1175.84947449324</v>
      </c>
    </row>
    <row r="3483" spans="1:6">
      <c r="A3483">
        <v>15</v>
      </c>
      <c r="B3483">
        <v>-90.372</v>
      </c>
      <c r="C3483">
        <v>7451</v>
      </c>
      <c r="D3483">
        <v>1994000</v>
      </c>
      <c r="E3483">
        <v>1222</v>
      </c>
      <c r="F3483" s="3">
        <v>1197.0152155163976</v>
      </c>
    </row>
    <row r="3484" spans="1:6">
      <c r="A3484">
        <v>16</v>
      </c>
      <c r="B3484">
        <v>-90.256</v>
      </c>
      <c r="C3484">
        <v>7451</v>
      </c>
      <c r="D3484">
        <v>1994000</v>
      </c>
      <c r="E3484">
        <v>1291</v>
      </c>
      <c r="F3484" s="3">
        <v>1209.3933782717722</v>
      </c>
    </row>
    <row r="3485" spans="1:6">
      <c r="A3485">
        <v>17</v>
      </c>
      <c r="B3485">
        <v>-90.14</v>
      </c>
      <c r="C3485">
        <v>7451</v>
      </c>
      <c r="D3485">
        <v>1994000</v>
      </c>
      <c r="E3485">
        <v>1201</v>
      </c>
      <c r="F3485" s="3">
        <v>1211.9956162008555</v>
      </c>
    </row>
    <row r="3486" spans="1:6">
      <c r="A3486">
        <v>18</v>
      </c>
      <c r="B3486">
        <v>-90.025000000000006</v>
      </c>
      <c r="C3486">
        <v>7451</v>
      </c>
      <c r="D3486">
        <v>1994000</v>
      </c>
      <c r="E3486">
        <v>1144</v>
      </c>
      <c r="F3486" s="3">
        <v>1205.6142834232126</v>
      </c>
    </row>
    <row r="3487" spans="1:6">
      <c r="A3487">
        <v>19</v>
      </c>
      <c r="B3487">
        <v>-89.918999999999997</v>
      </c>
      <c r="C3487">
        <v>7451</v>
      </c>
      <c r="D3487">
        <v>1994000</v>
      </c>
      <c r="E3487">
        <v>1270</v>
      </c>
      <c r="F3487" s="3">
        <v>1193.4970098352126</v>
      </c>
    </row>
    <row r="3488" spans="1:6">
      <c r="A3488">
        <v>20</v>
      </c>
      <c r="B3488">
        <v>-89.805999999999997</v>
      </c>
      <c r="C3488">
        <v>7451</v>
      </c>
      <c r="D3488">
        <v>1994000</v>
      </c>
      <c r="E3488">
        <v>1100</v>
      </c>
      <c r="F3488" s="3">
        <v>1176.4644260217879</v>
      </c>
    </row>
    <row r="3489" spans="1:6">
      <c r="A3489">
        <v>21</v>
      </c>
      <c r="B3489">
        <v>-89.691000000000003</v>
      </c>
      <c r="C3489">
        <v>7451</v>
      </c>
      <c r="D3489">
        <v>1994000</v>
      </c>
      <c r="E3489">
        <v>1133</v>
      </c>
      <c r="F3489" s="3">
        <v>1157.6064980006583</v>
      </c>
    </row>
    <row r="3490" spans="1:6">
      <c r="A3490">
        <v>22</v>
      </c>
      <c r="B3490">
        <v>-89.576999999999998</v>
      </c>
      <c r="C3490">
        <v>7451</v>
      </c>
      <c r="D3490">
        <v>1994000</v>
      </c>
      <c r="E3490">
        <v>1163</v>
      </c>
      <c r="F3490" s="3">
        <v>1139.9756492167639</v>
      </c>
    </row>
    <row r="3491" spans="1:6">
      <c r="A3491">
        <v>23</v>
      </c>
      <c r="B3491">
        <v>-89.457999999999998</v>
      </c>
      <c r="C3491">
        <v>7451</v>
      </c>
      <c r="D3491">
        <v>1994000</v>
      </c>
      <c r="E3491">
        <v>1159</v>
      </c>
      <c r="F3491" s="3">
        <v>1124.7277143407146</v>
      </c>
    </row>
    <row r="3492" spans="1:6">
      <c r="A3492">
        <v>24</v>
      </c>
      <c r="B3492">
        <v>-89.341999999999999</v>
      </c>
      <c r="C3492">
        <v>7451</v>
      </c>
      <c r="D3492">
        <v>1994000</v>
      </c>
      <c r="E3492">
        <v>1112</v>
      </c>
      <c r="F3492" s="3">
        <v>1114.0435658338226</v>
      </c>
    </row>
    <row r="3493" spans="1:6">
      <c r="A3493">
        <v>25</v>
      </c>
      <c r="B3493">
        <v>-89.234999999999999</v>
      </c>
      <c r="C3493">
        <v>7451</v>
      </c>
      <c r="D3493">
        <v>1994000</v>
      </c>
      <c r="E3493">
        <v>1135</v>
      </c>
      <c r="F3493" s="3">
        <v>1108.0501089360971</v>
      </c>
    </row>
    <row r="3494" spans="1:6">
      <c r="A3494">
        <v>26</v>
      </c>
      <c r="B3494">
        <v>-89.13</v>
      </c>
      <c r="C3494">
        <v>7451</v>
      </c>
      <c r="D3494">
        <v>1994000</v>
      </c>
      <c r="E3494">
        <v>1117</v>
      </c>
      <c r="F3494" s="3">
        <v>1105.4830940170484</v>
      </c>
    </row>
    <row r="3495" spans="1:6">
      <c r="A3495">
        <v>27</v>
      </c>
      <c r="B3495">
        <v>-89.016000000000005</v>
      </c>
      <c r="C3495">
        <v>7451</v>
      </c>
      <c r="D3495">
        <v>1994000</v>
      </c>
      <c r="E3495">
        <v>1108</v>
      </c>
      <c r="F3495" s="3">
        <v>1105.7953292552886</v>
      </c>
    </row>
    <row r="3496" spans="1:6">
      <c r="A3496">
        <v>28</v>
      </c>
      <c r="B3496">
        <v>-88.896000000000001</v>
      </c>
      <c r="C3496">
        <v>7451</v>
      </c>
      <c r="D3496">
        <v>1994000</v>
      </c>
      <c r="E3496">
        <v>1120</v>
      </c>
      <c r="F3496" s="3">
        <v>1108.7730928820913</v>
      </c>
    </row>
    <row r="3497" spans="1:6">
      <c r="A3497">
        <v>29</v>
      </c>
      <c r="B3497">
        <v>-88.790999999999997</v>
      </c>
      <c r="C3497">
        <v>7451</v>
      </c>
      <c r="D3497">
        <v>1994000</v>
      </c>
      <c r="E3497">
        <v>1072</v>
      </c>
      <c r="F3497" s="3">
        <v>1112.9460977702679</v>
      </c>
    </row>
    <row r="3498" spans="1:6">
      <c r="A3498">
        <v>30</v>
      </c>
      <c r="B3498">
        <v>-88.671999999999997</v>
      </c>
      <c r="C3498">
        <v>7451</v>
      </c>
      <c r="D3498">
        <v>1994000</v>
      </c>
      <c r="E3498">
        <v>1115</v>
      </c>
      <c r="F3498" s="3">
        <v>1118.8267650852561</v>
      </c>
    </row>
    <row r="3499" spans="1:6">
      <c r="A3499">
        <v>31</v>
      </c>
      <c r="B3499">
        <v>-88.56</v>
      </c>
      <c r="C3499">
        <v>7451</v>
      </c>
      <c r="D3499">
        <v>1994000</v>
      </c>
      <c r="E3499">
        <v>1065</v>
      </c>
    </row>
    <row r="3500" spans="1:6">
      <c r="A3500">
        <v>32</v>
      </c>
      <c r="B3500">
        <v>-88.451999999999998</v>
      </c>
      <c r="C3500">
        <v>7451</v>
      </c>
      <c r="D3500">
        <v>1994000</v>
      </c>
      <c r="E3500">
        <v>1035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292</v>
      </c>
    </row>
    <row r="3506" spans="1:10">
      <c r="A3506" t="s">
        <v>27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289</v>
      </c>
    </row>
    <row r="3510" spans="1:10">
      <c r="A3510" t="s">
        <v>122</v>
      </c>
    </row>
    <row r="3511" spans="1:10">
      <c r="A3511" t="s">
        <v>290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59</v>
      </c>
      <c r="B3518" t="s">
        <v>38</v>
      </c>
      <c r="C3518" t="s">
        <v>41</v>
      </c>
      <c r="D3518" t="s">
        <v>58</v>
      </c>
      <c r="E3518" t="s">
        <v>57</v>
      </c>
      <c r="F3518" t="s">
        <v>78</v>
      </c>
    </row>
    <row r="3519" spans="1:10">
      <c r="A3519">
        <v>1</v>
      </c>
      <c r="B3519">
        <v>-91.947999999999993</v>
      </c>
      <c r="C3519">
        <v>7669</v>
      </c>
      <c r="D3519">
        <v>1994000</v>
      </c>
      <c r="E3519">
        <v>852</v>
      </c>
      <c r="J3519" t="s">
        <v>301</v>
      </c>
    </row>
    <row r="3520" spans="1:10">
      <c r="A3520">
        <v>2</v>
      </c>
      <c r="B3520">
        <v>-91.838999999999999</v>
      </c>
      <c r="C3520">
        <v>7669</v>
      </c>
      <c r="D3520">
        <v>1994000</v>
      </c>
      <c r="E3520">
        <v>872</v>
      </c>
    </row>
    <row r="3521" spans="1:6">
      <c r="A3521">
        <v>3</v>
      </c>
      <c r="B3521">
        <v>-91.724000000000004</v>
      </c>
      <c r="C3521">
        <v>7669</v>
      </c>
      <c r="D3521">
        <v>1994000</v>
      </c>
      <c r="E3521">
        <v>915</v>
      </c>
    </row>
    <row r="3522" spans="1:6">
      <c r="A3522">
        <v>4</v>
      </c>
      <c r="B3522">
        <v>-91.611999999999995</v>
      </c>
      <c r="C3522">
        <v>7669</v>
      </c>
      <c r="D3522">
        <v>1994000</v>
      </c>
      <c r="E3522">
        <v>904</v>
      </c>
    </row>
    <row r="3523" spans="1:6">
      <c r="A3523">
        <v>5</v>
      </c>
      <c r="B3523">
        <v>-91.5</v>
      </c>
      <c r="C3523">
        <v>7669</v>
      </c>
      <c r="D3523">
        <v>1994000</v>
      </c>
      <c r="E3523">
        <v>909</v>
      </c>
      <c r="F3523" s="3">
        <v>929.58797372455274</v>
      </c>
    </row>
    <row r="3524" spans="1:6">
      <c r="A3524">
        <v>6</v>
      </c>
      <c r="B3524">
        <v>-91.394000000000005</v>
      </c>
      <c r="C3524">
        <v>7669</v>
      </c>
      <c r="D3524">
        <v>1994000</v>
      </c>
      <c r="E3524">
        <v>1001</v>
      </c>
      <c r="F3524" s="3">
        <v>950.45282730333713</v>
      </c>
    </row>
    <row r="3525" spans="1:6">
      <c r="A3525">
        <v>7</v>
      </c>
      <c r="B3525">
        <v>-91.281000000000006</v>
      </c>
      <c r="C3525">
        <v>7669</v>
      </c>
      <c r="D3525">
        <v>1994000</v>
      </c>
      <c r="E3525">
        <v>979</v>
      </c>
      <c r="F3525" s="3">
        <v>973.61862753764888</v>
      </c>
    </row>
    <row r="3526" spans="1:6">
      <c r="A3526">
        <v>8</v>
      </c>
      <c r="B3526">
        <v>-91.165000000000006</v>
      </c>
      <c r="C3526">
        <v>7669</v>
      </c>
      <c r="D3526">
        <v>1994000</v>
      </c>
      <c r="E3526">
        <v>959</v>
      </c>
      <c r="F3526" s="3">
        <v>998.00056275773034</v>
      </c>
    </row>
    <row r="3527" spans="1:6">
      <c r="A3527">
        <v>9</v>
      </c>
      <c r="B3527">
        <v>-91.049000000000007</v>
      </c>
      <c r="C3527">
        <v>7669</v>
      </c>
      <c r="D3527">
        <v>1994000</v>
      </c>
      <c r="E3527">
        <v>1005</v>
      </c>
      <c r="F3527" s="3">
        <v>1022.4953854416191</v>
      </c>
    </row>
    <row r="3528" spans="1:6">
      <c r="A3528">
        <v>10</v>
      </c>
      <c r="B3528">
        <v>-90.933999999999997</v>
      </c>
      <c r="C3528">
        <v>7669</v>
      </c>
      <c r="D3528">
        <v>1994000</v>
      </c>
      <c r="E3528">
        <v>1033</v>
      </c>
      <c r="F3528" s="3">
        <v>1046.3260879579893</v>
      </c>
    </row>
    <row r="3529" spans="1:6">
      <c r="A3529">
        <v>11</v>
      </c>
      <c r="B3529">
        <v>-90.823999999999998</v>
      </c>
      <c r="C3529">
        <v>7669</v>
      </c>
      <c r="D3529">
        <v>1994000</v>
      </c>
      <c r="E3529">
        <v>1130</v>
      </c>
      <c r="F3529" s="3">
        <v>1068.1411146399982</v>
      </c>
    </row>
    <row r="3530" spans="1:6">
      <c r="A3530">
        <v>12</v>
      </c>
      <c r="B3530">
        <v>-90.709000000000003</v>
      </c>
      <c r="C3530">
        <v>7669</v>
      </c>
      <c r="D3530">
        <v>1994000</v>
      </c>
      <c r="E3530">
        <v>1093</v>
      </c>
      <c r="F3530" s="3">
        <v>1089.331979253363</v>
      </c>
    </row>
    <row r="3531" spans="1:6">
      <c r="A3531">
        <v>13</v>
      </c>
      <c r="B3531">
        <v>-90.594999999999999</v>
      </c>
      <c r="C3531">
        <v>7669</v>
      </c>
      <c r="D3531">
        <v>1994000</v>
      </c>
      <c r="E3531">
        <v>1082</v>
      </c>
      <c r="F3531" s="3">
        <v>1108.1386213068608</v>
      </c>
    </row>
    <row r="3532" spans="1:6">
      <c r="A3532">
        <v>14</v>
      </c>
      <c r="B3532">
        <v>-90.486999999999995</v>
      </c>
      <c r="C3532">
        <v>7669</v>
      </c>
      <c r="D3532">
        <v>1994000</v>
      </c>
      <c r="E3532">
        <v>1077</v>
      </c>
      <c r="F3532" s="3">
        <v>1123.4704126473409</v>
      </c>
    </row>
    <row r="3533" spans="1:6">
      <c r="A3533">
        <v>15</v>
      </c>
      <c r="B3533">
        <v>-90.372</v>
      </c>
      <c r="C3533">
        <v>7669</v>
      </c>
      <c r="D3533">
        <v>1994000</v>
      </c>
      <c r="E3533">
        <v>1200</v>
      </c>
      <c r="F3533" s="3">
        <v>1136.7345062990739</v>
      </c>
    </row>
    <row r="3534" spans="1:6">
      <c r="A3534">
        <v>16</v>
      </c>
      <c r="B3534">
        <v>-90.256</v>
      </c>
      <c r="C3534">
        <v>7669</v>
      </c>
      <c r="D3534">
        <v>1994000</v>
      </c>
      <c r="E3534">
        <v>1146</v>
      </c>
      <c r="F3534" s="3">
        <v>1146.6194635636512</v>
      </c>
    </row>
    <row r="3535" spans="1:6">
      <c r="A3535">
        <v>17</v>
      </c>
      <c r="B3535">
        <v>-90.14</v>
      </c>
      <c r="C3535">
        <v>7669</v>
      </c>
      <c r="D3535">
        <v>1994000</v>
      </c>
      <c r="E3535">
        <v>1157</v>
      </c>
      <c r="F3535" s="3">
        <v>1152.8454516689478</v>
      </c>
    </row>
    <row r="3536" spans="1:6">
      <c r="A3536">
        <v>18</v>
      </c>
      <c r="B3536">
        <v>-90.025000000000006</v>
      </c>
      <c r="C3536">
        <v>7669</v>
      </c>
      <c r="D3536">
        <v>1994000</v>
      </c>
      <c r="E3536">
        <v>1169</v>
      </c>
      <c r="F3536" s="3">
        <v>1155.4243965328428</v>
      </c>
    </row>
    <row r="3537" spans="1:6">
      <c r="A3537">
        <v>19</v>
      </c>
      <c r="B3537">
        <v>-89.918999999999997</v>
      </c>
      <c r="C3537">
        <v>7669</v>
      </c>
      <c r="D3537">
        <v>1994000</v>
      </c>
      <c r="E3537">
        <v>1179</v>
      </c>
      <c r="F3537" s="3">
        <v>1154.7867797006409</v>
      </c>
    </row>
    <row r="3538" spans="1:6">
      <c r="A3538">
        <v>20</v>
      </c>
      <c r="B3538">
        <v>-89.805999999999997</v>
      </c>
      <c r="C3538">
        <v>7669</v>
      </c>
      <c r="D3538">
        <v>1994000</v>
      </c>
      <c r="E3538">
        <v>1111</v>
      </c>
      <c r="F3538" s="3">
        <v>1151.2158310490208</v>
      </c>
    </row>
    <row r="3539" spans="1:6">
      <c r="A3539">
        <v>21</v>
      </c>
      <c r="B3539">
        <v>-89.691000000000003</v>
      </c>
      <c r="C3539">
        <v>7669</v>
      </c>
      <c r="D3539">
        <v>1994000</v>
      </c>
      <c r="E3539">
        <v>1119</v>
      </c>
      <c r="F3539" s="3">
        <v>1144.9470806913394</v>
      </c>
    </row>
    <row r="3540" spans="1:6">
      <c r="A3540">
        <v>22</v>
      </c>
      <c r="B3540">
        <v>-89.576999999999998</v>
      </c>
      <c r="C3540">
        <v>7669</v>
      </c>
      <c r="D3540">
        <v>1994000</v>
      </c>
      <c r="E3540">
        <v>1158</v>
      </c>
      <c r="F3540" s="3">
        <v>1136.636473489199</v>
      </c>
    </row>
    <row r="3541" spans="1:6">
      <c r="A3541">
        <v>23</v>
      </c>
      <c r="B3541">
        <v>-89.457999999999998</v>
      </c>
      <c r="C3541">
        <v>7669</v>
      </c>
      <c r="D3541">
        <v>1994000</v>
      </c>
      <c r="E3541">
        <v>1115</v>
      </c>
      <c r="F3541" s="3">
        <v>1126.3648331835266</v>
      </c>
    </row>
    <row r="3542" spans="1:6">
      <c r="A3542">
        <v>24</v>
      </c>
      <c r="B3542">
        <v>-89.341999999999999</v>
      </c>
      <c r="C3542">
        <v>7669</v>
      </c>
      <c r="D3542">
        <v>1994000</v>
      </c>
      <c r="E3542">
        <v>1076</v>
      </c>
      <c r="F3542" s="3">
        <v>1115.4227693125513</v>
      </c>
    </row>
    <row r="3543" spans="1:6">
      <c r="A3543">
        <v>25</v>
      </c>
      <c r="B3543">
        <v>-89.234999999999999</v>
      </c>
      <c r="C3543">
        <v>7669</v>
      </c>
      <c r="D3543">
        <v>1994000</v>
      </c>
      <c r="E3543">
        <v>1133</v>
      </c>
      <c r="F3543" s="3">
        <v>1105.0487235685268</v>
      </c>
    </row>
    <row r="3544" spans="1:6">
      <c r="A3544">
        <v>26</v>
      </c>
      <c r="B3544">
        <v>-89.13</v>
      </c>
      <c r="C3544">
        <v>7669</v>
      </c>
      <c r="D3544">
        <v>1994000</v>
      </c>
      <c r="E3544">
        <v>1117</v>
      </c>
      <c r="F3544" s="3">
        <v>1095.0437654157663</v>
      </c>
    </row>
    <row r="3545" spans="1:6">
      <c r="A3545">
        <v>27</v>
      </c>
      <c r="B3545">
        <v>-89.016000000000005</v>
      </c>
      <c r="C3545">
        <v>7669</v>
      </c>
      <c r="D3545">
        <v>1994000</v>
      </c>
      <c r="E3545">
        <v>1092</v>
      </c>
      <c r="F3545" s="3">
        <v>1084.8005709725148</v>
      </c>
    </row>
    <row r="3546" spans="1:6">
      <c r="A3546">
        <v>28</v>
      </c>
      <c r="B3546">
        <v>-88.896000000000001</v>
      </c>
      <c r="C3546">
        <v>7669</v>
      </c>
      <c r="D3546">
        <v>1994000</v>
      </c>
      <c r="E3546">
        <v>1104</v>
      </c>
      <c r="F3546" s="3">
        <v>1075.1161954916101</v>
      </c>
    </row>
    <row r="3547" spans="1:6">
      <c r="A3547">
        <v>29</v>
      </c>
      <c r="B3547">
        <v>-88.790999999999997</v>
      </c>
      <c r="C3547">
        <v>7669</v>
      </c>
      <c r="D3547">
        <v>1994000</v>
      </c>
      <c r="E3547">
        <v>1054</v>
      </c>
      <c r="F3547" s="3">
        <v>1067.8186753443294</v>
      </c>
    </row>
    <row r="3548" spans="1:6">
      <c r="A3548">
        <v>30</v>
      </c>
      <c r="B3548">
        <v>-88.671999999999997</v>
      </c>
      <c r="C3548">
        <v>7669</v>
      </c>
      <c r="D3548">
        <v>1994000</v>
      </c>
      <c r="E3548">
        <v>1043</v>
      </c>
      <c r="F3548" s="3">
        <v>1061.0634396396581</v>
      </c>
    </row>
    <row r="3549" spans="1:6">
      <c r="A3549">
        <v>31</v>
      </c>
      <c r="B3549">
        <v>-88.56</v>
      </c>
      <c r="C3549">
        <v>7669</v>
      </c>
      <c r="D3549">
        <v>1994000</v>
      </c>
      <c r="E3549">
        <v>1107</v>
      </c>
    </row>
    <row r="3550" spans="1:6">
      <c r="A3550">
        <v>32</v>
      </c>
      <c r="B3550">
        <v>-88.451999999999998</v>
      </c>
      <c r="C3550">
        <v>7669</v>
      </c>
      <c r="D3550">
        <v>1994000</v>
      </c>
      <c r="E3550">
        <v>1077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293</v>
      </c>
    </row>
    <row r="3556" spans="1:6">
      <c r="A3556" t="s">
        <v>27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289</v>
      </c>
    </row>
    <row r="3560" spans="1:6">
      <c r="A3560" t="s">
        <v>124</v>
      </c>
    </row>
    <row r="3561" spans="1:6">
      <c r="A3561" t="s">
        <v>290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59</v>
      </c>
      <c r="B3568" t="s">
        <v>38</v>
      </c>
      <c r="C3568" t="s">
        <v>41</v>
      </c>
      <c r="D3568" t="s">
        <v>58</v>
      </c>
      <c r="E3568" t="s">
        <v>57</v>
      </c>
      <c r="F3568" t="s">
        <v>78</v>
      </c>
    </row>
    <row r="3569" spans="1:10">
      <c r="A3569">
        <v>1</v>
      </c>
      <c r="B3569">
        <v>-91.947999999999993</v>
      </c>
      <c r="C3569">
        <v>7635</v>
      </c>
      <c r="D3569">
        <v>1994000</v>
      </c>
      <c r="E3569">
        <v>755</v>
      </c>
      <c r="J3569" t="s">
        <v>302</v>
      </c>
    </row>
    <row r="3570" spans="1:10">
      <c r="A3570">
        <v>2</v>
      </c>
      <c r="B3570">
        <v>-91.838999999999999</v>
      </c>
      <c r="C3570">
        <v>7635</v>
      </c>
      <c r="D3570">
        <v>1994000</v>
      </c>
      <c r="E3570">
        <v>809</v>
      </c>
    </row>
    <row r="3571" spans="1:10">
      <c r="A3571">
        <v>3</v>
      </c>
      <c r="B3571">
        <v>-91.724000000000004</v>
      </c>
      <c r="C3571">
        <v>7635</v>
      </c>
      <c r="D3571">
        <v>1994000</v>
      </c>
      <c r="E3571">
        <v>895</v>
      </c>
    </row>
    <row r="3572" spans="1:10">
      <c r="A3572">
        <v>4</v>
      </c>
      <c r="B3572">
        <v>-91.611999999999995</v>
      </c>
      <c r="C3572">
        <v>7635</v>
      </c>
      <c r="D3572">
        <v>1994000</v>
      </c>
      <c r="E3572">
        <v>925</v>
      </c>
    </row>
    <row r="3573" spans="1:10">
      <c r="A3573">
        <v>5</v>
      </c>
      <c r="B3573">
        <v>-91.5</v>
      </c>
      <c r="C3573">
        <v>7635</v>
      </c>
      <c r="D3573">
        <v>1994000</v>
      </c>
      <c r="E3573">
        <v>894</v>
      </c>
      <c r="F3573" s="3">
        <v>938.16358032110372</v>
      </c>
    </row>
    <row r="3574" spans="1:10">
      <c r="A3574">
        <v>6</v>
      </c>
      <c r="B3574">
        <v>-91.394000000000005</v>
      </c>
      <c r="C3574">
        <v>7635</v>
      </c>
      <c r="D3574">
        <v>1994000</v>
      </c>
      <c r="E3574">
        <v>1007</v>
      </c>
      <c r="F3574" s="3">
        <v>955.74637855862125</v>
      </c>
    </row>
    <row r="3575" spans="1:10">
      <c r="A3575">
        <v>7</v>
      </c>
      <c r="B3575">
        <v>-91.281000000000006</v>
      </c>
      <c r="C3575">
        <v>7635</v>
      </c>
      <c r="D3575">
        <v>1994000</v>
      </c>
      <c r="E3575">
        <v>967</v>
      </c>
      <c r="F3575" s="3">
        <v>977.31327576610386</v>
      </c>
    </row>
    <row r="3576" spans="1:10">
      <c r="A3576">
        <v>8</v>
      </c>
      <c r="B3576">
        <v>-91.165000000000006</v>
      </c>
      <c r="C3576">
        <v>7635</v>
      </c>
      <c r="D3576">
        <v>1994000</v>
      </c>
      <c r="E3576">
        <v>1040</v>
      </c>
      <c r="F3576" s="3">
        <v>1002.485063126152</v>
      </c>
    </row>
    <row r="3577" spans="1:10">
      <c r="A3577">
        <v>9</v>
      </c>
      <c r="B3577">
        <v>-91.049000000000007</v>
      </c>
      <c r="C3577">
        <v>7635</v>
      </c>
      <c r="D3577">
        <v>1994000</v>
      </c>
      <c r="E3577">
        <v>1024</v>
      </c>
      <c r="F3577" s="3">
        <v>1030.3733452488223</v>
      </c>
    </row>
    <row r="3578" spans="1:10">
      <c r="A3578">
        <v>10</v>
      </c>
      <c r="B3578">
        <v>-90.933999999999997</v>
      </c>
      <c r="C3578">
        <v>7635</v>
      </c>
      <c r="D3578">
        <v>1994000</v>
      </c>
      <c r="E3578">
        <v>1076</v>
      </c>
      <c r="F3578" s="3">
        <v>1059.9245797746842</v>
      </c>
    </row>
    <row r="3579" spans="1:10">
      <c r="A3579">
        <v>11</v>
      </c>
      <c r="B3579">
        <v>-90.823999999999998</v>
      </c>
      <c r="C3579">
        <v>7635</v>
      </c>
      <c r="D3579">
        <v>1994000</v>
      </c>
      <c r="E3579">
        <v>1061</v>
      </c>
      <c r="F3579" s="3">
        <v>1088.8626252456479</v>
      </c>
    </row>
    <row r="3580" spans="1:10">
      <c r="A3580">
        <v>12</v>
      </c>
      <c r="B3580">
        <v>-90.709000000000003</v>
      </c>
      <c r="C3580">
        <v>7635</v>
      </c>
      <c r="D3580">
        <v>1994000</v>
      </c>
      <c r="E3580">
        <v>1074</v>
      </c>
      <c r="F3580" s="3">
        <v>1118.3371746345947</v>
      </c>
    </row>
    <row r="3581" spans="1:10">
      <c r="A3581">
        <v>13</v>
      </c>
      <c r="B3581">
        <v>-90.594999999999999</v>
      </c>
      <c r="C3581">
        <v>7635</v>
      </c>
      <c r="D3581">
        <v>1994000</v>
      </c>
      <c r="E3581">
        <v>1106</v>
      </c>
      <c r="F3581" s="3">
        <v>1145.0957145167752</v>
      </c>
    </row>
    <row r="3582" spans="1:10">
      <c r="A3582">
        <v>14</v>
      </c>
      <c r="B3582">
        <v>-90.486999999999995</v>
      </c>
      <c r="C3582">
        <v>7635</v>
      </c>
      <c r="D3582">
        <v>1994000</v>
      </c>
      <c r="E3582">
        <v>1225</v>
      </c>
      <c r="F3582" s="3">
        <v>1166.6783079825325</v>
      </c>
    </row>
    <row r="3583" spans="1:10">
      <c r="A3583">
        <v>15</v>
      </c>
      <c r="B3583">
        <v>-90.372</v>
      </c>
      <c r="C3583">
        <v>7635</v>
      </c>
      <c r="D3583">
        <v>1994000</v>
      </c>
      <c r="E3583">
        <v>1217</v>
      </c>
      <c r="F3583" s="3">
        <v>1184.2622471822924</v>
      </c>
    </row>
    <row r="3584" spans="1:10">
      <c r="A3584">
        <v>16</v>
      </c>
      <c r="B3584">
        <v>-90.256</v>
      </c>
      <c r="C3584">
        <v>7635</v>
      </c>
      <c r="D3584">
        <v>1994000</v>
      </c>
      <c r="E3584">
        <v>1196</v>
      </c>
      <c r="F3584" s="3">
        <v>1195.4001153077641</v>
      </c>
    </row>
    <row r="3585" spans="1:6">
      <c r="A3585">
        <v>17</v>
      </c>
      <c r="B3585">
        <v>-90.14</v>
      </c>
      <c r="C3585">
        <v>7635</v>
      </c>
      <c r="D3585">
        <v>1994000</v>
      </c>
      <c r="E3585">
        <v>1251</v>
      </c>
      <c r="F3585" s="3">
        <v>1199.57617917739</v>
      </c>
    </row>
    <row r="3586" spans="1:6">
      <c r="A3586">
        <v>18</v>
      </c>
      <c r="B3586">
        <v>-90.025000000000006</v>
      </c>
      <c r="C3586">
        <v>7635</v>
      </c>
      <c r="D3586">
        <v>1994000</v>
      </c>
      <c r="E3586">
        <v>1174</v>
      </c>
      <c r="F3586" s="3">
        <v>1197.2215418239848</v>
      </c>
    </row>
    <row r="3587" spans="1:6">
      <c r="A3587">
        <v>19</v>
      </c>
      <c r="B3587">
        <v>-89.918999999999997</v>
      </c>
      <c r="C3587">
        <v>7635</v>
      </c>
      <c r="D3587">
        <v>1994000</v>
      </c>
      <c r="E3587">
        <v>1157</v>
      </c>
      <c r="F3587" s="3">
        <v>1190.1895082472217</v>
      </c>
    </row>
    <row r="3588" spans="1:6">
      <c r="A3588">
        <v>20</v>
      </c>
      <c r="B3588">
        <v>-89.805999999999997</v>
      </c>
      <c r="C3588">
        <v>7635</v>
      </c>
      <c r="D3588">
        <v>1994000</v>
      </c>
      <c r="E3588">
        <v>1167</v>
      </c>
      <c r="F3588" s="3">
        <v>1178.8853694286809</v>
      </c>
    </row>
    <row r="3589" spans="1:6">
      <c r="A3589">
        <v>21</v>
      </c>
      <c r="B3589">
        <v>-89.691000000000003</v>
      </c>
      <c r="C3589">
        <v>7635</v>
      </c>
      <c r="D3589">
        <v>1994000</v>
      </c>
      <c r="E3589">
        <v>1140</v>
      </c>
      <c r="F3589" s="3">
        <v>1164.9890323017935</v>
      </c>
    </row>
    <row r="3590" spans="1:6">
      <c r="A3590">
        <v>22</v>
      </c>
      <c r="B3590">
        <v>-89.576999999999998</v>
      </c>
      <c r="C3590">
        <v>7635</v>
      </c>
      <c r="D3590">
        <v>1994000</v>
      </c>
      <c r="E3590">
        <v>1158</v>
      </c>
      <c r="F3590" s="3">
        <v>1150.5150600173806</v>
      </c>
    </row>
    <row r="3591" spans="1:6">
      <c r="A3591">
        <v>23</v>
      </c>
      <c r="B3591">
        <v>-89.457999999999998</v>
      </c>
      <c r="C3591">
        <v>7635</v>
      </c>
      <c r="D3591">
        <v>1994000</v>
      </c>
      <c r="E3591">
        <v>1132</v>
      </c>
      <c r="F3591" s="3">
        <v>1136.2670620277611</v>
      </c>
    </row>
    <row r="3592" spans="1:6">
      <c r="A3592">
        <v>24</v>
      </c>
      <c r="B3592">
        <v>-89.341999999999999</v>
      </c>
      <c r="C3592">
        <v>7635</v>
      </c>
      <c r="D3592">
        <v>1994000</v>
      </c>
      <c r="E3592">
        <v>1187</v>
      </c>
      <c r="F3592" s="3">
        <v>1124.4299987790703</v>
      </c>
    </row>
    <row r="3593" spans="1:6">
      <c r="A3593">
        <v>25</v>
      </c>
      <c r="B3593">
        <v>-89.234999999999999</v>
      </c>
      <c r="C3593">
        <v>7635</v>
      </c>
      <c r="D3593">
        <v>1994000</v>
      </c>
      <c r="E3593">
        <v>1111</v>
      </c>
      <c r="F3593" s="3">
        <v>1115.963589182742</v>
      </c>
    </row>
    <row r="3594" spans="1:6">
      <c r="A3594">
        <v>26</v>
      </c>
      <c r="B3594">
        <v>-89.13</v>
      </c>
      <c r="C3594">
        <v>7635</v>
      </c>
      <c r="D3594">
        <v>1994000</v>
      </c>
      <c r="E3594">
        <v>1063</v>
      </c>
      <c r="F3594" s="3">
        <v>1110.2045615650475</v>
      </c>
    </row>
    <row r="3595" spans="1:6">
      <c r="A3595">
        <v>27</v>
      </c>
      <c r="B3595">
        <v>-89.016000000000005</v>
      </c>
      <c r="C3595">
        <v>7635</v>
      </c>
      <c r="D3595">
        <v>1994000</v>
      </c>
      <c r="E3595">
        <v>1135</v>
      </c>
      <c r="F3595" s="3">
        <v>1106.7984679114552</v>
      </c>
    </row>
    <row r="3596" spans="1:6">
      <c r="A3596">
        <v>28</v>
      </c>
      <c r="B3596">
        <v>-88.896000000000001</v>
      </c>
      <c r="C3596">
        <v>7635</v>
      </c>
      <c r="D3596">
        <v>1994000</v>
      </c>
      <c r="E3596">
        <v>1141</v>
      </c>
      <c r="F3596" s="3">
        <v>1106.1402335266091</v>
      </c>
    </row>
    <row r="3597" spans="1:6">
      <c r="A3597">
        <v>29</v>
      </c>
      <c r="B3597">
        <v>-88.790999999999997</v>
      </c>
      <c r="C3597">
        <v>7635</v>
      </c>
      <c r="D3597">
        <v>1994000</v>
      </c>
      <c r="E3597">
        <v>1117</v>
      </c>
      <c r="F3597" s="3">
        <v>1107.6657776844254</v>
      </c>
    </row>
    <row r="3598" spans="1:6">
      <c r="A3598">
        <v>30</v>
      </c>
      <c r="B3598">
        <v>-88.671999999999997</v>
      </c>
      <c r="C3598">
        <v>7635</v>
      </c>
      <c r="D3598">
        <v>1994000</v>
      </c>
      <c r="E3598">
        <v>1070</v>
      </c>
      <c r="F3598" s="3">
        <v>1111.292422544735</v>
      </c>
    </row>
    <row r="3599" spans="1:6">
      <c r="A3599">
        <v>31</v>
      </c>
      <c r="B3599">
        <v>-88.56</v>
      </c>
      <c r="C3599">
        <v>7635</v>
      </c>
      <c r="D3599">
        <v>1994000</v>
      </c>
      <c r="E3599">
        <v>1091</v>
      </c>
    </row>
    <row r="3600" spans="1:6">
      <c r="A3600">
        <v>32</v>
      </c>
      <c r="B3600">
        <v>-88.451999999999998</v>
      </c>
      <c r="C3600">
        <v>7635</v>
      </c>
      <c r="D3600">
        <v>1994000</v>
      </c>
      <c r="E3600">
        <v>1104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294</v>
      </c>
    </row>
    <row r="3606" spans="1:1">
      <c r="A3606" t="s">
        <v>27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289</v>
      </c>
    </row>
    <row r="3610" spans="1:1">
      <c r="A3610" t="s">
        <v>126</v>
      </c>
    </row>
    <row r="3611" spans="1:1">
      <c r="A3611" t="s">
        <v>290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59</v>
      </c>
      <c r="B3618" t="s">
        <v>38</v>
      </c>
      <c r="C3618" t="s">
        <v>41</v>
      </c>
      <c r="D3618" t="s">
        <v>58</v>
      </c>
      <c r="E3618" t="s">
        <v>57</v>
      </c>
      <c r="F3618" t="s">
        <v>78</v>
      </c>
    </row>
    <row r="3619" spans="1:10">
      <c r="A3619">
        <v>1</v>
      </c>
      <c r="B3619">
        <v>-91.947999999999993</v>
      </c>
      <c r="C3619">
        <v>7613</v>
      </c>
      <c r="D3619">
        <v>1994000</v>
      </c>
      <c r="E3619">
        <v>806</v>
      </c>
      <c r="J3619" t="s">
        <v>303</v>
      </c>
    </row>
    <row r="3620" spans="1:10">
      <c r="A3620">
        <v>2</v>
      </c>
      <c r="B3620">
        <v>-91.838999999999999</v>
      </c>
      <c r="C3620">
        <v>7613</v>
      </c>
      <c r="D3620">
        <v>1994000</v>
      </c>
      <c r="E3620">
        <v>890</v>
      </c>
    </row>
    <row r="3621" spans="1:10">
      <c r="A3621">
        <v>3</v>
      </c>
      <c r="B3621">
        <v>-91.724000000000004</v>
      </c>
      <c r="C3621">
        <v>7613</v>
      </c>
      <c r="D3621">
        <v>1994000</v>
      </c>
      <c r="E3621">
        <v>828</v>
      </c>
    </row>
    <row r="3622" spans="1:10">
      <c r="A3622">
        <v>4</v>
      </c>
      <c r="B3622">
        <v>-91.611999999999995</v>
      </c>
      <c r="C3622">
        <v>7613</v>
      </c>
      <c r="D3622">
        <v>1994000</v>
      </c>
      <c r="E3622">
        <v>939</v>
      </c>
    </row>
    <row r="3623" spans="1:10">
      <c r="A3623">
        <v>5</v>
      </c>
      <c r="B3623">
        <v>-91.5</v>
      </c>
      <c r="C3623">
        <v>7613</v>
      </c>
      <c r="D3623">
        <v>1994000</v>
      </c>
      <c r="E3623">
        <v>932</v>
      </c>
      <c r="F3623" s="3">
        <v>974.39657725643588</v>
      </c>
    </row>
    <row r="3624" spans="1:10">
      <c r="A3624">
        <v>6</v>
      </c>
      <c r="B3624">
        <v>-91.394000000000005</v>
      </c>
      <c r="C3624">
        <v>7613</v>
      </c>
      <c r="D3624">
        <v>1994000</v>
      </c>
      <c r="E3624">
        <v>949</v>
      </c>
      <c r="F3624" s="3">
        <v>978.89667825416143</v>
      </c>
    </row>
    <row r="3625" spans="1:10">
      <c r="A3625">
        <v>7</v>
      </c>
      <c r="B3625">
        <v>-91.281000000000006</v>
      </c>
      <c r="C3625">
        <v>7613</v>
      </c>
      <c r="D3625">
        <v>1994000</v>
      </c>
      <c r="E3625">
        <v>1004</v>
      </c>
      <c r="F3625" s="3">
        <v>983.98924758423254</v>
      </c>
    </row>
    <row r="3626" spans="1:10">
      <c r="A3626">
        <v>8</v>
      </c>
      <c r="B3626">
        <v>-91.165000000000006</v>
      </c>
      <c r="C3626">
        <v>7613</v>
      </c>
      <c r="D3626">
        <v>1994000</v>
      </c>
      <c r="E3626">
        <v>985</v>
      </c>
      <c r="F3626" s="3">
        <v>990.02598161996957</v>
      </c>
    </row>
    <row r="3627" spans="1:10">
      <c r="A3627">
        <v>9</v>
      </c>
      <c r="B3627">
        <v>-91.049000000000007</v>
      </c>
      <c r="C3627">
        <v>7613</v>
      </c>
      <c r="D3627">
        <v>1994000</v>
      </c>
      <c r="E3627">
        <v>1004</v>
      </c>
      <c r="F3627" s="3">
        <v>997.93159140816419</v>
      </c>
    </row>
    <row r="3628" spans="1:10">
      <c r="A3628">
        <v>10</v>
      </c>
      <c r="B3628">
        <v>-90.933999999999997</v>
      </c>
      <c r="C3628">
        <v>7613</v>
      </c>
      <c r="D3628">
        <v>1994000</v>
      </c>
      <c r="E3628">
        <v>1081</v>
      </c>
      <c r="F3628" s="3">
        <v>1009.4140253755845</v>
      </c>
    </row>
    <row r="3629" spans="1:10">
      <c r="A3629">
        <v>11</v>
      </c>
      <c r="B3629">
        <v>-90.823999999999998</v>
      </c>
      <c r="C3629">
        <v>7613</v>
      </c>
      <c r="D3629">
        <v>1994000</v>
      </c>
      <c r="E3629">
        <v>1077</v>
      </c>
      <c r="F3629" s="3">
        <v>1026.0687559563853</v>
      </c>
    </row>
    <row r="3630" spans="1:10">
      <c r="A3630">
        <v>12</v>
      </c>
      <c r="B3630">
        <v>-90.709000000000003</v>
      </c>
      <c r="C3630">
        <v>7613</v>
      </c>
      <c r="D3630">
        <v>1994000</v>
      </c>
      <c r="E3630">
        <v>1044</v>
      </c>
      <c r="F3630" s="3">
        <v>1051.7586322797813</v>
      </c>
    </row>
    <row r="3631" spans="1:10">
      <c r="A3631">
        <v>13</v>
      </c>
      <c r="B3631">
        <v>-90.594999999999999</v>
      </c>
      <c r="C3631">
        <v>7613</v>
      </c>
      <c r="D3631">
        <v>1994000</v>
      </c>
      <c r="E3631">
        <v>1059</v>
      </c>
      <c r="F3631" s="3">
        <v>1086.4966176901498</v>
      </c>
    </row>
    <row r="3632" spans="1:10">
      <c r="A3632">
        <v>14</v>
      </c>
      <c r="B3632">
        <v>-90.486999999999995</v>
      </c>
      <c r="C3632">
        <v>7613</v>
      </c>
      <c r="D3632">
        <v>1994000</v>
      </c>
      <c r="E3632">
        <v>1057</v>
      </c>
      <c r="F3632" s="3">
        <v>1125.9547093605852</v>
      </c>
    </row>
    <row r="3633" spans="1:6">
      <c r="A3633">
        <v>15</v>
      </c>
      <c r="B3633">
        <v>-90.372</v>
      </c>
      <c r="C3633">
        <v>7613</v>
      </c>
      <c r="D3633">
        <v>1994000</v>
      </c>
      <c r="E3633">
        <v>1244</v>
      </c>
      <c r="F3633" s="3">
        <v>1169.0108779028217</v>
      </c>
    </row>
    <row r="3634" spans="1:6">
      <c r="A3634">
        <v>16</v>
      </c>
      <c r="B3634">
        <v>-90.256</v>
      </c>
      <c r="C3634">
        <v>7613</v>
      </c>
      <c r="D3634">
        <v>1994000</v>
      </c>
      <c r="E3634">
        <v>1196</v>
      </c>
      <c r="F3634" s="3">
        <v>1204.3669080657767</v>
      </c>
    </row>
    <row r="3635" spans="1:6">
      <c r="A3635">
        <v>17</v>
      </c>
      <c r="B3635">
        <v>-90.14</v>
      </c>
      <c r="C3635">
        <v>7613</v>
      </c>
      <c r="D3635">
        <v>1994000</v>
      </c>
      <c r="E3635">
        <v>1222</v>
      </c>
      <c r="F3635" s="3">
        <v>1222.6681407467277</v>
      </c>
    </row>
    <row r="3636" spans="1:6">
      <c r="A3636">
        <v>18</v>
      </c>
      <c r="B3636">
        <v>-90.025000000000006</v>
      </c>
      <c r="C3636">
        <v>7613</v>
      </c>
      <c r="D3636">
        <v>1994000</v>
      </c>
      <c r="E3636">
        <v>1224</v>
      </c>
      <c r="F3636" s="3">
        <v>1219.6991068091518</v>
      </c>
    </row>
    <row r="3637" spans="1:6">
      <c r="A3637">
        <v>19</v>
      </c>
      <c r="B3637">
        <v>-89.918999999999997</v>
      </c>
      <c r="C3637">
        <v>7613</v>
      </c>
      <c r="D3637">
        <v>1994000</v>
      </c>
      <c r="E3637">
        <v>1202</v>
      </c>
      <c r="F3637" s="3">
        <v>1200.347122077575</v>
      </c>
    </row>
    <row r="3638" spans="1:6">
      <c r="A3638">
        <v>20</v>
      </c>
      <c r="B3638">
        <v>-89.805999999999997</v>
      </c>
      <c r="C3638">
        <v>7613</v>
      </c>
      <c r="D3638">
        <v>1994000</v>
      </c>
      <c r="E3638">
        <v>1161</v>
      </c>
      <c r="F3638" s="3">
        <v>1169.1518645961132</v>
      </c>
    </row>
    <row r="3639" spans="1:6">
      <c r="A3639">
        <v>21</v>
      </c>
      <c r="B3639">
        <v>-89.691000000000003</v>
      </c>
      <c r="C3639">
        <v>7613</v>
      </c>
      <c r="D3639">
        <v>1994000</v>
      </c>
      <c r="E3639">
        <v>1137</v>
      </c>
      <c r="F3639" s="3">
        <v>1135.3554757301147</v>
      </c>
    </row>
    <row r="3640" spans="1:6">
      <c r="A3640">
        <v>22</v>
      </c>
      <c r="B3640">
        <v>-89.576999999999998</v>
      </c>
      <c r="C3640">
        <v>7613</v>
      </c>
      <c r="D3640">
        <v>1994000</v>
      </c>
      <c r="E3640">
        <v>1100</v>
      </c>
      <c r="F3640" s="3">
        <v>1107.2443708859009</v>
      </c>
    </row>
    <row r="3641" spans="1:6">
      <c r="A3641">
        <v>23</v>
      </c>
      <c r="B3641">
        <v>-89.457999999999998</v>
      </c>
      <c r="C3641">
        <v>7613</v>
      </c>
      <c r="D3641">
        <v>1994000</v>
      </c>
      <c r="E3641">
        <v>1102</v>
      </c>
      <c r="F3641" s="3">
        <v>1087.4242623181626</v>
      </c>
    </row>
    <row r="3642" spans="1:6">
      <c r="A3642">
        <v>24</v>
      </c>
      <c r="B3642">
        <v>-89.341999999999999</v>
      </c>
      <c r="C3642">
        <v>7613</v>
      </c>
      <c r="D3642">
        <v>1994000</v>
      </c>
      <c r="E3642">
        <v>1066</v>
      </c>
      <c r="F3642" s="3">
        <v>1077.3277683607009</v>
      </c>
    </row>
    <row r="3643" spans="1:6">
      <c r="A3643">
        <v>25</v>
      </c>
      <c r="B3643">
        <v>-89.234999999999999</v>
      </c>
      <c r="C3643">
        <v>7613</v>
      </c>
      <c r="D3643">
        <v>1994000</v>
      </c>
      <c r="E3643">
        <v>1063</v>
      </c>
      <c r="F3643" s="3">
        <v>1074.1462922701496</v>
      </c>
    </row>
    <row r="3644" spans="1:6">
      <c r="A3644">
        <v>26</v>
      </c>
      <c r="B3644">
        <v>-89.13</v>
      </c>
      <c r="C3644">
        <v>7613</v>
      </c>
      <c r="D3644">
        <v>1994000</v>
      </c>
      <c r="E3644">
        <v>1066</v>
      </c>
      <c r="F3644" s="3">
        <v>1074.6849167839434</v>
      </c>
    </row>
    <row r="3645" spans="1:6">
      <c r="A3645">
        <v>27</v>
      </c>
      <c r="B3645">
        <v>-89.016000000000005</v>
      </c>
      <c r="C3645">
        <v>7613</v>
      </c>
      <c r="D3645">
        <v>1994000</v>
      </c>
      <c r="E3645">
        <v>1097</v>
      </c>
      <c r="F3645" s="3">
        <v>1077.5442641897846</v>
      </c>
    </row>
    <row r="3646" spans="1:6">
      <c r="A3646">
        <v>28</v>
      </c>
      <c r="B3646">
        <v>-88.896000000000001</v>
      </c>
      <c r="C3646">
        <v>7613</v>
      </c>
      <c r="D3646">
        <v>1994000</v>
      </c>
      <c r="E3646">
        <v>1126</v>
      </c>
      <c r="F3646" s="3">
        <v>1081.7618642356192</v>
      </c>
    </row>
    <row r="3647" spans="1:6">
      <c r="A3647">
        <v>29</v>
      </c>
      <c r="B3647">
        <v>-88.790999999999997</v>
      </c>
      <c r="C3647">
        <v>7613</v>
      </c>
      <c r="D3647">
        <v>1994000</v>
      </c>
      <c r="E3647">
        <v>1081</v>
      </c>
      <c r="F3647" s="3">
        <v>1085.8679709048611</v>
      </c>
    </row>
    <row r="3648" spans="1:6">
      <c r="A3648">
        <v>30</v>
      </c>
      <c r="B3648">
        <v>-88.671999999999997</v>
      </c>
      <c r="C3648">
        <v>7613</v>
      </c>
      <c r="D3648">
        <v>1994000</v>
      </c>
      <c r="E3648">
        <v>1048</v>
      </c>
      <c r="F3648" s="3">
        <v>1090.6878097960846</v>
      </c>
    </row>
    <row r="3649" spans="1:5">
      <c r="A3649">
        <v>31</v>
      </c>
      <c r="B3649">
        <v>-88.56</v>
      </c>
      <c r="C3649">
        <v>7613</v>
      </c>
      <c r="D3649">
        <v>1994000</v>
      </c>
      <c r="E3649">
        <v>1067</v>
      </c>
    </row>
    <row r="3650" spans="1:5">
      <c r="A3650">
        <v>32</v>
      </c>
      <c r="B3650">
        <v>-88.451999999999998</v>
      </c>
      <c r="C3650">
        <v>7613</v>
      </c>
      <c r="D3650">
        <v>1994000</v>
      </c>
      <c r="E3650">
        <v>1108</v>
      </c>
    </row>
    <row r="3651" spans="1:5">
      <c r="A3651" t="s">
        <v>0</v>
      </c>
    </row>
    <row r="3652" spans="1:5">
      <c r="A3652" t="s">
        <v>0</v>
      </c>
    </row>
    <row r="3653" spans="1:5">
      <c r="A3653" t="s">
        <v>0</v>
      </c>
    </row>
    <row r="3654" spans="1:5">
      <c r="A3654" t="s">
        <v>0</v>
      </c>
    </row>
    <row r="3655" spans="1:5">
      <c r="A3655" t="s">
        <v>295</v>
      </c>
    </row>
    <row r="3656" spans="1:5">
      <c r="A3656" t="s">
        <v>27</v>
      </c>
    </row>
    <row r="3657" spans="1:5">
      <c r="A3657" t="s">
        <v>3</v>
      </c>
    </row>
    <row r="3658" spans="1:5">
      <c r="A3658" t="s">
        <v>4</v>
      </c>
    </row>
    <row r="3659" spans="1:5">
      <c r="A3659" t="s">
        <v>289</v>
      </c>
    </row>
    <row r="3660" spans="1:5">
      <c r="A3660" t="s">
        <v>128</v>
      </c>
    </row>
    <row r="3661" spans="1:5">
      <c r="A3661" t="s">
        <v>290</v>
      </c>
    </row>
    <row r="3662" spans="1:5">
      <c r="A3662" t="s">
        <v>8</v>
      </c>
    </row>
    <row r="3663" spans="1:5">
      <c r="A3663" t="s">
        <v>9</v>
      </c>
    </row>
    <row r="3664" spans="1:5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59</v>
      </c>
      <c r="B3668" t="s">
        <v>38</v>
      </c>
      <c r="C3668" t="s">
        <v>41</v>
      </c>
      <c r="D3668" t="s">
        <v>58</v>
      </c>
      <c r="E3668" t="s">
        <v>57</v>
      </c>
      <c r="F3668" t="s">
        <v>78</v>
      </c>
    </row>
    <row r="3669" spans="1:10">
      <c r="A3669">
        <v>1</v>
      </c>
      <c r="B3669">
        <v>-91.947999999999993</v>
      </c>
      <c r="C3669">
        <v>7596</v>
      </c>
      <c r="D3669">
        <v>1994000</v>
      </c>
      <c r="E3669">
        <v>881</v>
      </c>
      <c r="J3669" t="s">
        <v>304</v>
      </c>
    </row>
    <row r="3670" spans="1:10">
      <c r="A3670">
        <v>2</v>
      </c>
      <c r="B3670">
        <v>-91.838999999999999</v>
      </c>
      <c r="C3670">
        <v>7596</v>
      </c>
      <c r="D3670">
        <v>1994000</v>
      </c>
      <c r="E3670">
        <v>891</v>
      </c>
    </row>
    <row r="3671" spans="1:10">
      <c r="A3671">
        <v>3</v>
      </c>
      <c r="B3671">
        <v>-91.724000000000004</v>
      </c>
      <c r="C3671">
        <v>7596</v>
      </c>
      <c r="D3671">
        <v>1994000</v>
      </c>
      <c r="E3671">
        <v>841</v>
      </c>
    </row>
    <row r="3672" spans="1:10">
      <c r="A3672">
        <v>4</v>
      </c>
      <c r="B3672">
        <v>-91.611999999999995</v>
      </c>
      <c r="C3672">
        <v>7596</v>
      </c>
      <c r="D3672">
        <v>1994000</v>
      </c>
      <c r="E3672">
        <v>922</v>
      </c>
    </row>
    <row r="3673" spans="1:10">
      <c r="A3673">
        <v>5</v>
      </c>
      <c r="B3673">
        <v>-91.5</v>
      </c>
      <c r="C3673">
        <v>7596</v>
      </c>
      <c r="D3673">
        <v>1994000</v>
      </c>
      <c r="E3673">
        <v>951</v>
      </c>
      <c r="F3673" s="3">
        <v>980.686226738659</v>
      </c>
    </row>
    <row r="3674" spans="1:10">
      <c r="A3674">
        <v>6</v>
      </c>
      <c r="B3674">
        <v>-91.394000000000005</v>
      </c>
      <c r="C3674">
        <v>7596</v>
      </c>
      <c r="D3674">
        <v>1994000</v>
      </c>
      <c r="E3674">
        <v>991</v>
      </c>
      <c r="F3674" s="3">
        <v>990.72578124731456</v>
      </c>
    </row>
    <row r="3675" spans="1:10">
      <c r="A3675">
        <v>7</v>
      </c>
      <c r="B3675">
        <v>-91.281000000000006</v>
      </c>
      <c r="C3675">
        <v>7596</v>
      </c>
      <c r="D3675">
        <v>1994000</v>
      </c>
      <c r="E3675">
        <v>1014</v>
      </c>
      <c r="F3675" s="3">
        <v>1004.6219857870668</v>
      </c>
    </row>
    <row r="3676" spans="1:10">
      <c r="A3676">
        <v>8</v>
      </c>
      <c r="B3676">
        <v>-91.165000000000006</v>
      </c>
      <c r="C3676">
        <v>7596</v>
      </c>
      <c r="D3676">
        <v>1994000</v>
      </c>
      <c r="E3676">
        <v>1041</v>
      </c>
      <c r="F3676" s="3">
        <v>1023.4286986053658</v>
      </c>
    </row>
    <row r="3677" spans="1:10">
      <c r="A3677">
        <v>9</v>
      </c>
      <c r="B3677">
        <v>-91.049000000000007</v>
      </c>
      <c r="C3677">
        <v>7596</v>
      </c>
      <c r="D3677">
        <v>1994000</v>
      </c>
      <c r="E3677">
        <v>1079</v>
      </c>
      <c r="F3677" s="3">
        <v>1047.7668015566464</v>
      </c>
    </row>
    <row r="3678" spans="1:10">
      <c r="A3678">
        <v>10</v>
      </c>
      <c r="B3678">
        <v>-90.933999999999997</v>
      </c>
      <c r="C3678">
        <v>7596</v>
      </c>
      <c r="D3678">
        <v>1994000</v>
      </c>
      <c r="E3678">
        <v>1078</v>
      </c>
      <c r="F3678" s="3">
        <v>1077.6395968236343</v>
      </c>
    </row>
    <row r="3679" spans="1:10">
      <c r="A3679">
        <v>11</v>
      </c>
      <c r="B3679">
        <v>-90.823999999999998</v>
      </c>
      <c r="C3679">
        <v>7596</v>
      </c>
      <c r="D3679">
        <v>1994000</v>
      </c>
      <c r="E3679">
        <v>1114</v>
      </c>
      <c r="F3679" s="3">
        <v>1110.8622853856368</v>
      </c>
    </row>
    <row r="3680" spans="1:10">
      <c r="A3680">
        <v>12</v>
      </c>
      <c r="B3680">
        <v>-90.709000000000003</v>
      </c>
      <c r="C3680">
        <v>7596</v>
      </c>
      <c r="D3680">
        <v>1994000</v>
      </c>
      <c r="E3680">
        <v>1127</v>
      </c>
      <c r="F3680" s="3">
        <v>1148.4616179982179</v>
      </c>
    </row>
    <row r="3681" spans="1:6">
      <c r="A3681">
        <v>13</v>
      </c>
      <c r="B3681">
        <v>-90.594999999999999</v>
      </c>
      <c r="C3681">
        <v>7596</v>
      </c>
      <c r="D3681">
        <v>1994000</v>
      </c>
      <c r="E3681">
        <v>1151</v>
      </c>
      <c r="F3681" s="3">
        <v>1185.4058093261865</v>
      </c>
    </row>
    <row r="3682" spans="1:6">
      <c r="A3682">
        <v>14</v>
      </c>
      <c r="B3682">
        <v>-90.486999999999995</v>
      </c>
      <c r="C3682">
        <v>7596</v>
      </c>
      <c r="D3682">
        <v>1994000</v>
      </c>
      <c r="E3682">
        <v>1214</v>
      </c>
      <c r="F3682" s="3">
        <v>1216.4637191940421</v>
      </c>
    </row>
    <row r="3683" spans="1:6">
      <c r="A3683">
        <v>15</v>
      </c>
      <c r="B3683">
        <v>-90.372</v>
      </c>
      <c r="C3683">
        <v>7596</v>
      </c>
      <c r="D3683">
        <v>1994000</v>
      </c>
      <c r="E3683">
        <v>1258</v>
      </c>
      <c r="F3683" s="3">
        <v>1241.4254976204927</v>
      </c>
    </row>
    <row r="3684" spans="1:6">
      <c r="A3684">
        <v>16</v>
      </c>
      <c r="B3684">
        <v>-90.256</v>
      </c>
      <c r="C3684">
        <v>7596</v>
      </c>
      <c r="D3684">
        <v>1994000</v>
      </c>
      <c r="E3684">
        <v>1259</v>
      </c>
      <c r="F3684" s="3">
        <v>1254.9987354586963</v>
      </c>
    </row>
    <row r="3685" spans="1:6">
      <c r="A3685">
        <v>17</v>
      </c>
      <c r="B3685">
        <v>-90.14</v>
      </c>
      <c r="C3685">
        <v>7596</v>
      </c>
      <c r="D3685">
        <v>1994000</v>
      </c>
      <c r="E3685">
        <v>1325</v>
      </c>
      <c r="F3685" s="3">
        <v>1255.5159847833929</v>
      </c>
    </row>
    <row r="3686" spans="1:6">
      <c r="A3686">
        <v>18</v>
      </c>
      <c r="B3686">
        <v>-90.025000000000006</v>
      </c>
      <c r="C3686">
        <v>7596</v>
      </c>
      <c r="D3686">
        <v>1994000</v>
      </c>
      <c r="E3686">
        <v>1169</v>
      </c>
      <c r="F3686" s="3">
        <v>1243.9570933578527</v>
      </c>
    </row>
    <row r="3687" spans="1:6">
      <c r="A3687">
        <v>19</v>
      </c>
      <c r="B3687">
        <v>-89.918999999999997</v>
      </c>
      <c r="C3687">
        <v>7596</v>
      </c>
      <c r="D3687">
        <v>1994000</v>
      </c>
      <c r="E3687">
        <v>1277</v>
      </c>
      <c r="F3687" s="3">
        <v>1225.0202889761754</v>
      </c>
    </row>
    <row r="3688" spans="1:6">
      <c r="A3688">
        <v>20</v>
      </c>
      <c r="B3688">
        <v>-89.805999999999997</v>
      </c>
      <c r="C3688">
        <v>7596</v>
      </c>
      <c r="D3688">
        <v>1994000</v>
      </c>
      <c r="E3688">
        <v>1188</v>
      </c>
      <c r="F3688" s="3">
        <v>1199.6521241355665</v>
      </c>
    </row>
    <row r="3689" spans="1:6">
      <c r="A3689">
        <v>21</v>
      </c>
      <c r="B3689">
        <v>-89.691000000000003</v>
      </c>
      <c r="C3689">
        <v>7596</v>
      </c>
      <c r="D3689">
        <v>1994000</v>
      </c>
      <c r="E3689">
        <v>1140</v>
      </c>
      <c r="F3689" s="3">
        <v>1172.382996898328</v>
      </c>
    </row>
    <row r="3690" spans="1:6">
      <c r="A3690">
        <v>22</v>
      </c>
      <c r="B3690">
        <v>-89.576999999999998</v>
      </c>
      <c r="C3690">
        <v>7596</v>
      </c>
      <c r="D3690">
        <v>1994000</v>
      </c>
      <c r="E3690">
        <v>1130</v>
      </c>
      <c r="F3690" s="3">
        <v>1147.4370103338451</v>
      </c>
    </row>
    <row r="3691" spans="1:6">
      <c r="A3691">
        <v>23</v>
      </c>
      <c r="B3691">
        <v>-89.457999999999998</v>
      </c>
      <c r="C3691">
        <v>7596</v>
      </c>
      <c r="D3691">
        <v>1994000</v>
      </c>
      <c r="E3691">
        <v>1191</v>
      </c>
      <c r="F3691" s="3">
        <v>1126.1755619305445</v>
      </c>
    </row>
    <row r="3692" spans="1:6">
      <c r="A3692">
        <v>24</v>
      </c>
      <c r="B3692">
        <v>-89.341999999999999</v>
      </c>
      <c r="C3692">
        <v>7596</v>
      </c>
      <c r="D3692">
        <v>1994000</v>
      </c>
      <c r="E3692">
        <v>1105</v>
      </c>
      <c r="F3692" s="3">
        <v>1111.2666054492936</v>
      </c>
    </row>
    <row r="3693" spans="1:6">
      <c r="A3693">
        <v>25</v>
      </c>
      <c r="B3693">
        <v>-89.234999999999999</v>
      </c>
      <c r="C3693">
        <v>7596</v>
      </c>
      <c r="D3693">
        <v>1994000</v>
      </c>
      <c r="E3693">
        <v>1072</v>
      </c>
      <c r="F3693" s="3">
        <v>1102.554411422338</v>
      </c>
    </row>
    <row r="3694" spans="1:6">
      <c r="A3694">
        <v>26</v>
      </c>
      <c r="B3694">
        <v>-89.13</v>
      </c>
      <c r="C3694">
        <v>7596</v>
      </c>
      <c r="D3694">
        <v>1994000</v>
      </c>
      <c r="E3694">
        <v>1092</v>
      </c>
      <c r="F3694" s="3">
        <v>1098.0764086512752</v>
      </c>
    </row>
    <row r="3695" spans="1:6">
      <c r="A3695">
        <v>27</v>
      </c>
      <c r="B3695">
        <v>-89.016000000000005</v>
      </c>
      <c r="C3695">
        <v>7596</v>
      </c>
      <c r="D3695">
        <v>1994000</v>
      </c>
      <c r="E3695">
        <v>1113</v>
      </c>
      <c r="F3695" s="3">
        <v>1096.7888517779331</v>
      </c>
    </row>
    <row r="3696" spans="1:6">
      <c r="A3696">
        <v>28</v>
      </c>
      <c r="B3696">
        <v>-88.896000000000001</v>
      </c>
      <c r="C3696">
        <v>7596</v>
      </c>
      <c r="D3696">
        <v>1994000</v>
      </c>
      <c r="E3696">
        <v>1125</v>
      </c>
      <c r="F3696" s="3">
        <v>1098.2815389833511</v>
      </c>
    </row>
    <row r="3697" spans="1:6">
      <c r="A3697">
        <v>29</v>
      </c>
      <c r="B3697">
        <v>-88.790999999999997</v>
      </c>
      <c r="C3697">
        <v>7596</v>
      </c>
      <c r="D3697">
        <v>1994000</v>
      </c>
      <c r="E3697">
        <v>1106</v>
      </c>
      <c r="F3697" s="3">
        <v>1101.1481992542283</v>
      </c>
    </row>
    <row r="3698" spans="1:6">
      <c r="A3698">
        <v>30</v>
      </c>
      <c r="B3698">
        <v>-88.671999999999997</v>
      </c>
      <c r="C3698">
        <v>7596</v>
      </c>
      <c r="D3698">
        <v>1994000</v>
      </c>
      <c r="E3698">
        <v>1078</v>
      </c>
      <c r="F3698" s="3">
        <v>1105.4506797444485</v>
      </c>
    </row>
    <row r="3699" spans="1:6">
      <c r="A3699">
        <v>31</v>
      </c>
      <c r="B3699">
        <v>-88.56</v>
      </c>
      <c r="C3699">
        <v>7596</v>
      </c>
      <c r="D3699">
        <v>1994000</v>
      </c>
      <c r="E3699">
        <v>1112</v>
      </c>
    </row>
    <row r="3700" spans="1:6">
      <c r="A3700">
        <v>32</v>
      </c>
      <c r="B3700">
        <v>-88.451999999999998</v>
      </c>
      <c r="C3700">
        <v>7596</v>
      </c>
      <c r="D3700">
        <v>1994000</v>
      </c>
      <c r="E3700">
        <v>1160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296</v>
      </c>
    </row>
    <row r="3706" spans="1:6">
      <c r="A3706" t="s">
        <v>27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289</v>
      </c>
    </row>
    <row r="3710" spans="1:6">
      <c r="A3710" t="s">
        <v>130</v>
      </c>
    </row>
    <row r="3711" spans="1:6">
      <c r="A3711" t="s">
        <v>290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59</v>
      </c>
      <c r="B3718" t="s">
        <v>38</v>
      </c>
      <c r="C3718" t="s">
        <v>41</v>
      </c>
      <c r="D3718" t="s">
        <v>58</v>
      </c>
      <c r="E3718" t="s">
        <v>57</v>
      </c>
      <c r="F3718" t="s">
        <v>78</v>
      </c>
    </row>
    <row r="3719" spans="1:10">
      <c r="A3719">
        <v>1</v>
      </c>
      <c r="B3719">
        <v>-91.947999999999993</v>
      </c>
      <c r="C3719">
        <v>7574</v>
      </c>
      <c r="D3719">
        <v>1994000</v>
      </c>
      <c r="E3719">
        <v>832</v>
      </c>
      <c r="J3719" t="s">
        <v>305</v>
      </c>
    </row>
    <row r="3720" spans="1:10">
      <c r="A3720">
        <v>2</v>
      </c>
      <c r="B3720">
        <v>-91.838999999999999</v>
      </c>
      <c r="C3720">
        <v>7574</v>
      </c>
      <c r="D3720">
        <v>1994000</v>
      </c>
      <c r="E3720">
        <v>908</v>
      </c>
    </row>
    <row r="3721" spans="1:10">
      <c r="A3721">
        <v>3</v>
      </c>
      <c r="B3721">
        <v>-91.724000000000004</v>
      </c>
      <c r="C3721">
        <v>7574</v>
      </c>
      <c r="D3721">
        <v>1994000</v>
      </c>
      <c r="E3721">
        <v>852</v>
      </c>
    </row>
    <row r="3722" spans="1:10">
      <c r="A3722">
        <v>4</v>
      </c>
      <c r="B3722">
        <v>-91.611999999999995</v>
      </c>
      <c r="C3722">
        <v>7574</v>
      </c>
      <c r="D3722">
        <v>1994000</v>
      </c>
      <c r="E3722">
        <v>927</v>
      </c>
    </row>
    <row r="3723" spans="1:10">
      <c r="A3723">
        <v>5</v>
      </c>
      <c r="B3723">
        <v>-91.5</v>
      </c>
      <c r="C3723">
        <v>7574</v>
      </c>
      <c r="D3723">
        <v>1994000</v>
      </c>
      <c r="E3723">
        <v>932</v>
      </c>
      <c r="F3723" s="3">
        <v>965.56544858081872</v>
      </c>
    </row>
    <row r="3724" spans="1:10">
      <c r="A3724">
        <v>6</v>
      </c>
      <c r="B3724">
        <v>-91.394000000000005</v>
      </c>
      <c r="C3724">
        <v>7574</v>
      </c>
      <c r="D3724">
        <v>1994000</v>
      </c>
      <c r="E3724">
        <v>998</v>
      </c>
      <c r="F3724" s="3">
        <v>975.36969415245824</v>
      </c>
    </row>
    <row r="3725" spans="1:10">
      <c r="A3725">
        <v>7</v>
      </c>
      <c r="B3725">
        <v>-91.281000000000006</v>
      </c>
      <c r="C3725">
        <v>7574</v>
      </c>
      <c r="D3725">
        <v>1994000</v>
      </c>
      <c r="E3725">
        <v>1023</v>
      </c>
      <c r="F3725" s="3">
        <v>988.8581011468516</v>
      </c>
    </row>
    <row r="3726" spans="1:10">
      <c r="A3726">
        <v>8</v>
      </c>
      <c r="B3726">
        <v>-91.165000000000006</v>
      </c>
      <c r="C3726">
        <v>7574</v>
      </c>
      <c r="D3726">
        <v>1994000</v>
      </c>
      <c r="E3726">
        <v>1007</v>
      </c>
      <c r="F3726" s="3">
        <v>1007.2022784481504</v>
      </c>
    </row>
    <row r="3727" spans="1:10">
      <c r="A3727">
        <v>9</v>
      </c>
      <c r="B3727">
        <v>-91.049000000000007</v>
      </c>
      <c r="C3727">
        <v>7574</v>
      </c>
      <c r="D3727">
        <v>1994000</v>
      </c>
      <c r="E3727">
        <v>982</v>
      </c>
      <c r="F3727" s="3">
        <v>1031.2903308572422</v>
      </c>
    </row>
    <row r="3728" spans="1:10">
      <c r="A3728">
        <v>10</v>
      </c>
      <c r="B3728">
        <v>-90.933999999999997</v>
      </c>
      <c r="C3728">
        <v>7574</v>
      </c>
      <c r="D3728">
        <v>1994000</v>
      </c>
      <c r="E3728">
        <v>1093</v>
      </c>
      <c r="F3728" s="3">
        <v>1061.5021344918036</v>
      </c>
    </row>
    <row r="3729" spans="1:6">
      <c r="A3729">
        <v>11</v>
      </c>
      <c r="B3729">
        <v>-90.823999999999998</v>
      </c>
      <c r="C3729">
        <v>7574</v>
      </c>
      <c r="D3729">
        <v>1994000</v>
      </c>
      <c r="E3729">
        <v>1103</v>
      </c>
      <c r="F3729" s="3">
        <v>1095.9939066437421</v>
      </c>
    </row>
    <row r="3730" spans="1:6">
      <c r="A3730">
        <v>12</v>
      </c>
      <c r="B3730">
        <v>-90.709000000000003</v>
      </c>
      <c r="C3730">
        <v>7574</v>
      </c>
      <c r="D3730">
        <v>1994000</v>
      </c>
      <c r="E3730">
        <v>1123</v>
      </c>
      <c r="F3730" s="3">
        <v>1136.258953104091</v>
      </c>
    </row>
    <row r="3731" spans="1:6">
      <c r="A3731">
        <v>13</v>
      </c>
      <c r="B3731">
        <v>-90.594999999999999</v>
      </c>
      <c r="C3731">
        <v>7574</v>
      </c>
      <c r="D3731">
        <v>1994000</v>
      </c>
      <c r="E3731">
        <v>1177</v>
      </c>
      <c r="F3731" s="3">
        <v>1177.3374977888341</v>
      </c>
    </row>
    <row r="3732" spans="1:6">
      <c r="A3732">
        <v>14</v>
      </c>
      <c r="B3732">
        <v>-90.486999999999995</v>
      </c>
      <c r="C3732">
        <v>7574</v>
      </c>
      <c r="D3732">
        <v>1994000</v>
      </c>
      <c r="E3732">
        <v>1195</v>
      </c>
      <c r="F3732" s="3">
        <v>1213.5100871388247</v>
      </c>
    </row>
    <row r="3733" spans="1:6">
      <c r="A3733">
        <v>15</v>
      </c>
      <c r="B3733">
        <v>-90.372</v>
      </c>
      <c r="C3733">
        <v>7574</v>
      </c>
      <c r="D3733">
        <v>1994000</v>
      </c>
      <c r="E3733">
        <v>1279</v>
      </c>
      <c r="F3733" s="3">
        <v>1244.6538989219762</v>
      </c>
    </row>
    <row r="3734" spans="1:6">
      <c r="A3734">
        <v>16</v>
      </c>
      <c r="B3734">
        <v>-90.256</v>
      </c>
      <c r="C3734">
        <v>7574</v>
      </c>
      <c r="D3734">
        <v>1994000</v>
      </c>
      <c r="E3734">
        <v>1232</v>
      </c>
      <c r="F3734" s="3">
        <v>1264.3672557079442</v>
      </c>
    </row>
    <row r="3735" spans="1:6">
      <c r="A3735">
        <v>17</v>
      </c>
      <c r="B3735">
        <v>-90.14</v>
      </c>
      <c r="C3735">
        <v>7574</v>
      </c>
      <c r="D3735">
        <v>1994000</v>
      </c>
      <c r="E3735">
        <v>1297</v>
      </c>
      <c r="F3735" s="3">
        <v>1269.952054666333</v>
      </c>
    </row>
    <row r="3736" spans="1:6">
      <c r="A3736">
        <v>18</v>
      </c>
      <c r="B3736">
        <v>-90.025000000000006</v>
      </c>
      <c r="C3736">
        <v>7574</v>
      </c>
      <c r="D3736">
        <v>1994000</v>
      </c>
      <c r="E3736">
        <v>1291</v>
      </c>
      <c r="F3736" s="3">
        <v>1261.5713744919121</v>
      </c>
    </row>
    <row r="3737" spans="1:6">
      <c r="A3737">
        <v>19</v>
      </c>
      <c r="B3737">
        <v>-89.918999999999997</v>
      </c>
      <c r="C3737">
        <v>7574</v>
      </c>
      <c r="D3737">
        <v>1994000</v>
      </c>
      <c r="E3737">
        <v>1244</v>
      </c>
      <c r="F3737" s="3">
        <v>1243.5940593579567</v>
      </c>
    </row>
    <row r="3738" spans="1:6">
      <c r="A3738">
        <v>20</v>
      </c>
      <c r="B3738">
        <v>-89.805999999999997</v>
      </c>
      <c r="C3738">
        <v>7574</v>
      </c>
      <c r="D3738">
        <v>1994000</v>
      </c>
      <c r="E3738">
        <v>1161</v>
      </c>
      <c r="F3738" s="3">
        <v>1217.2329153042758</v>
      </c>
    </row>
    <row r="3739" spans="1:6">
      <c r="A3739">
        <v>21</v>
      </c>
      <c r="B3739">
        <v>-89.691000000000003</v>
      </c>
      <c r="C3739">
        <v>7574</v>
      </c>
      <c r="D3739">
        <v>1994000</v>
      </c>
      <c r="E3739">
        <v>1208</v>
      </c>
      <c r="F3739" s="3">
        <v>1187.2766754041299</v>
      </c>
    </row>
    <row r="3740" spans="1:6">
      <c r="A3740">
        <v>22</v>
      </c>
      <c r="B3740">
        <v>-89.576999999999998</v>
      </c>
      <c r="C3740">
        <v>7574</v>
      </c>
      <c r="D3740">
        <v>1994000</v>
      </c>
      <c r="E3740">
        <v>1146</v>
      </c>
      <c r="F3740" s="3">
        <v>1158.6959294569565</v>
      </c>
    </row>
    <row r="3741" spans="1:6">
      <c r="A3741">
        <v>23</v>
      </c>
      <c r="B3741">
        <v>-89.457999999999998</v>
      </c>
      <c r="C3741">
        <v>7574</v>
      </c>
      <c r="D3741">
        <v>1994000</v>
      </c>
      <c r="E3741">
        <v>1134</v>
      </c>
      <c r="F3741" s="3">
        <v>1133.3927081862837</v>
      </c>
    </row>
    <row r="3742" spans="1:6">
      <c r="A3742">
        <v>24</v>
      </c>
      <c r="B3742">
        <v>-89.341999999999999</v>
      </c>
      <c r="C3742">
        <v>7574</v>
      </c>
      <c r="D3742">
        <v>1994000</v>
      </c>
      <c r="E3742">
        <v>1112</v>
      </c>
      <c r="F3742" s="3">
        <v>1114.9158970132737</v>
      </c>
    </row>
    <row r="3743" spans="1:6">
      <c r="A3743">
        <v>25</v>
      </c>
      <c r="B3743">
        <v>-89.234999999999999</v>
      </c>
      <c r="C3743">
        <v>7574</v>
      </c>
      <c r="D3743">
        <v>1994000</v>
      </c>
      <c r="E3743">
        <v>1097</v>
      </c>
      <c r="F3743" s="3">
        <v>1103.5546976610856</v>
      </c>
    </row>
    <row r="3744" spans="1:6">
      <c r="A3744">
        <v>26</v>
      </c>
      <c r="B3744">
        <v>-89.13</v>
      </c>
      <c r="C3744">
        <v>7574</v>
      </c>
      <c r="D3744">
        <v>1994000</v>
      </c>
      <c r="E3744">
        <v>1139</v>
      </c>
      <c r="F3744" s="3">
        <v>1097.1734560057787</v>
      </c>
    </row>
    <row r="3745" spans="1:6">
      <c r="A3745">
        <v>27</v>
      </c>
      <c r="B3745">
        <v>-89.016000000000005</v>
      </c>
      <c r="C3745">
        <v>7574</v>
      </c>
      <c r="D3745">
        <v>1994000</v>
      </c>
      <c r="E3745">
        <v>1176</v>
      </c>
      <c r="F3745" s="3">
        <v>1094.5547350480933</v>
      </c>
    </row>
    <row r="3746" spans="1:6">
      <c r="A3746">
        <v>28</v>
      </c>
      <c r="B3746">
        <v>-88.896000000000001</v>
      </c>
      <c r="C3746">
        <v>7574</v>
      </c>
      <c r="D3746">
        <v>1994000</v>
      </c>
      <c r="E3746">
        <v>1080</v>
      </c>
      <c r="F3746" s="3">
        <v>1095.3191906271313</v>
      </c>
    </row>
    <row r="3747" spans="1:6">
      <c r="A3747">
        <v>29</v>
      </c>
      <c r="B3747">
        <v>-88.790999999999997</v>
      </c>
      <c r="C3747">
        <v>7574</v>
      </c>
      <c r="D3747">
        <v>1994000</v>
      </c>
      <c r="E3747">
        <v>1058</v>
      </c>
      <c r="F3747" s="3">
        <v>1097.9602078568962</v>
      </c>
    </row>
    <row r="3748" spans="1:6">
      <c r="A3748">
        <v>30</v>
      </c>
      <c r="B3748">
        <v>-88.671999999999997</v>
      </c>
      <c r="C3748">
        <v>7574</v>
      </c>
      <c r="D3748">
        <v>1994000</v>
      </c>
      <c r="E3748">
        <v>1075</v>
      </c>
      <c r="F3748" s="3">
        <v>1102.3111599074321</v>
      </c>
    </row>
    <row r="3749" spans="1:6">
      <c r="A3749">
        <v>31</v>
      </c>
      <c r="B3749">
        <v>-88.56</v>
      </c>
      <c r="C3749">
        <v>7574</v>
      </c>
      <c r="D3749">
        <v>1994000</v>
      </c>
      <c r="E3749">
        <v>1090</v>
      </c>
    </row>
    <row r="3750" spans="1:6">
      <c r="A3750">
        <v>32</v>
      </c>
      <c r="B3750">
        <v>-88.451999999999998</v>
      </c>
      <c r="C3750">
        <v>7574</v>
      </c>
      <c r="D3750">
        <v>1994000</v>
      </c>
      <c r="E3750">
        <v>1115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297</v>
      </c>
    </row>
    <row r="3756" spans="1:6">
      <c r="A3756" t="s">
        <v>27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289</v>
      </c>
    </row>
    <row r="3760" spans="1:6">
      <c r="A3760" t="s">
        <v>138</v>
      </c>
    </row>
    <row r="3761" spans="1:10">
      <c r="A3761" t="s">
        <v>290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59</v>
      </c>
      <c r="B3768" t="s">
        <v>38</v>
      </c>
      <c r="C3768" t="s">
        <v>41</v>
      </c>
      <c r="D3768" t="s">
        <v>58</v>
      </c>
      <c r="E3768" t="s">
        <v>57</v>
      </c>
      <c r="F3768" t="s">
        <v>78</v>
      </c>
    </row>
    <row r="3769" spans="1:10">
      <c r="A3769">
        <v>1</v>
      </c>
      <c r="B3769">
        <v>-91.947999999999993</v>
      </c>
      <c r="C3769">
        <v>7556</v>
      </c>
      <c r="D3769">
        <v>1994000</v>
      </c>
      <c r="E3769">
        <v>826</v>
      </c>
      <c r="J3769" t="s">
        <v>306</v>
      </c>
    </row>
    <row r="3770" spans="1:10">
      <c r="A3770">
        <v>2</v>
      </c>
      <c r="B3770">
        <v>-91.838999999999999</v>
      </c>
      <c r="C3770">
        <v>7556</v>
      </c>
      <c r="D3770">
        <v>1994000</v>
      </c>
      <c r="E3770">
        <v>906</v>
      </c>
    </row>
    <row r="3771" spans="1:10">
      <c r="A3771">
        <v>3</v>
      </c>
      <c r="B3771">
        <v>-91.724000000000004</v>
      </c>
      <c r="C3771">
        <v>7556</v>
      </c>
      <c r="D3771">
        <v>1994000</v>
      </c>
      <c r="E3771">
        <v>879</v>
      </c>
    </row>
    <row r="3772" spans="1:10">
      <c r="A3772">
        <v>4</v>
      </c>
      <c r="B3772">
        <v>-91.611999999999995</v>
      </c>
      <c r="C3772">
        <v>7556</v>
      </c>
      <c r="D3772">
        <v>1994000</v>
      </c>
      <c r="E3772">
        <v>903</v>
      </c>
    </row>
    <row r="3773" spans="1:10">
      <c r="A3773">
        <v>5</v>
      </c>
      <c r="B3773">
        <v>-91.5</v>
      </c>
      <c r="C3773">
        <v>7556</v>
      </c>
      <c r="D3773">
        <v>1994000</v>
      </c>
      <c r="E3773">
        <v>933</v>
      </c>
      <c r="F3773" s="3">
        <v>965.11192728684114</v>
      </c>
    </row>
    <row r="3774" spans="1:10">
      <c r="A3774">
        <v>6</v>
      </c>
      <c r="B3774">
        <v>-91.394000000000005</v>
      </c>
      <c r="C3774">
        <v>7556</v>
      </c>
      <c r="D3774">
        <v>1994000</v>
      </c>
      <c r="E3774">
        <v>988</v>
      </c>
      <c r="F3774" s="3">
        <v>978.2472386958475</v>
      </c>
    </row>
    <row r="3775" spans="1:10">
      <c r="A3775">
        <v>7</v>
      </c>
      <c r="B3775">
        <v>-91.281000000000006</v>
      </c>
      <c r="C3775">
        <v>7556</v>
      </c>
      <c r="D3775">
        <v>1994000</v>
      </c>
      <c r="E3775">
        <v>993</v>
      </c>
      <c r="F3775" s="3">
        <v>995.12024151692015</v>
      </c>
    </row>
    <row r="3776" spans="1:10">
      <c r="A3776">
        <v>8</v>
      </c>
      <c r="B3776">
        <v>-91.165000000000006</v>
      </c>
      <c r="C3776">
        <v>7556</v>
      </c>
      <c r="D3776">
        <v>1994000</v>
      </c>
      <c r="E3776">
        <v>1087</v>
      </c>
      <c r="F3776" s="3">
        <v>1015.7838788195692</v>
      </c>
    </row>
    <row r="3777" spans="1:6">
      <c r="A3777">
        <v>9</v>
      </c>
      <c r="B3777">
        <v>-91.049000000000007</v>
      </c>
      <c r="C3777">
        <v>7556</v>
      </c>
      <c r="D3777">
        <v>1994000</v>
      </c>
      <c r="E3777">
        <v>1033</v>
      </c>
      <c r="F3777" s="3">
        <v>1039.8281758375783</v>
      </c>
    </row>
    <row r="3778" spans="1:6">
      <c r="A3778">
        <v>10</v>
      </c>
      <c r="B3778">
        <v>-90.933999999999997</v>
      </c>
      <c r="C3778">
        <v>7556</v>
      </c>
      <c r="D3778">
        <v>1994000</v>
      </c>
      <c r="E3778">
        <v>1098</v>
      </c>
      <c r="F3778" s="3">
        <v>1066.6140585002111</v>
      </c>
    </row>
    <row r="3779" spans="1:6">
      <c r="A3779">
        <v>11</v>
      </c>
      <c r="B3779">
        <v>-90.823999999999998</v>
      </c>
      <c r="C3779">
        <v>7556</v>
      </c>
      <c r="D3779">
        <v>1994000</v>
      </c>
      <c r="E3779">
        <v>1041</v>
      </c>
      <c r="F3779" s="3">
        <v>1094.2200783998915</v>
      </c>
    </row>
    <row r="3780" spans="1:6">
      <c r="A3780">
        <v>12</v>
      </c>
      <c r="B3780">
        <v>-90.709000000000003</v>
      </c>
      <c r="C3780">
        <v>7556</v>
      </c>
      <c r="D3780">
        <v>1994000</v>
      </c>
      <c r="E3780">
        <v>1059</v>
      </c>
      <c r="F3780" s="3">
        <v>1123.9336217005023</v>
      </c>
    </row>
    <row r="3781" spans="1:6">
      <c r="A3781">
        <v>13</v>
      </c>
      <c r="B3781">
        <v>-90.594999999999999</v>
      </c>
      <c r="C3781">
        <v>7556</v>
      </c>
      <c r="D3781">
        <v>1994000</v>
      </c>
      <c r="E3781">
        <v>1165</v>
      </c>
      <c r="F3781" s="3">
        <v>1152.6630263209522</v>
      </c>
    </row>
    <row r="3782" spans="1:6">
      <c r="A3782">
        <v>14</v>
      </c>
      <c r="B3782">
        <v>-90.486999999999995</v>
      </c>
      <c r="C3782">
        <v>7556</v>
      </c>
      <c r="D3782">
        <v>1994000</v>
      </c>
      <c r="E3782">
        <v>1190</v>
      </c>
      <c r="F3782" s="3">
        <v>1177.5768285170698</v>
      </c>
    </row>
    <row r="3783" spans="1:6">
      <c r="A3783">
        <v>15</v>
      </c>
      <c r="B3783">
        <v>-90.372</v>
      </c>
      <c r="C3783">
        <v>7556</v>
      </c>
      <c r="D3783">
        <v>1994000</v>
      </c>
      <c r="E3783">
        <v>1232</v>
      </c>
      <c r="F3783" s="3">
        <v>1199.8880359349878</v>
      </c>
    </row>
    <row r="3784" spans="1:6">
      <c r="A3784">
        <v>16</v>
      </c>
      <c r="B3784">
        <v>-90.256</v>
      </c>
      <c r="C3784">
        <v>7556</v>
      </c>
      <c r="D3784">
        <v>1994000</v>
      </c>
      <c r="E3784">
        <v>1263</v>
      </c>
      <c r="F3784" s="3">
        <v>1216.3860830482101</v>
      </c>
    </row>
    <row r="3785" spans="1:6">
      <c r="A3785">
        <v>17</v>
      </c>
      <c r="B3785">
        <v>-90.14</v>
      </c>
      <c r="C3785">
        <v>7556</v>
      </c>
      <c r="D3785">
        <v>1994000</v>
      </c>
      <c r="E3785">
        <v>1225</v>
      </c>
      <c r="F3785" s="3">
        <v>1225.6949895514474</v>
      </c>
    </row>
    <row r="3786" spans="1:6">
      <c r="A3786">
        <v>18</v>
      </c>
      <c r="B3786">
        <v>-90.025000000000006</v>
      </c>
      <c r="C3786">
        <v>7556</v>
      </c>
      <c r="D3786">
        <v>1994000</v>
      </c>
      <c r="E3786">
        <v>1195</v>
      </c>
      <c r="F3786" s="3">
        <v>1227.3532804859417</v>
      </c>
    </row>
    <row r="3787" spans="1:6">
      <c r="A3787">
        <v>19</v>
      </c>
      <c r="B3787">
        <v>-89.918999999999997</v>
      </c>
      <c r="C3787">
        <v>7556</v>
      </c>
      <c r="D3787">
        <v>1994000</v>
      </c>
      <c r="E3787">
        <v>1240</v>
      </c>
      <c r="F3787" s="3">
        <v>1222.4249096549993</v>
      </c>
    </row>
    <row r="3788" spans="1:6">
      <c r="A3788">
        <v>20</v>
      </c>
      <c r="B3788">
        <v>-89.805999999999997</v>
      </c>
      <c r="C3788">
        <v>7556</v>
      </c>
      <c r="D3788">
        <v>1994000</v>
      </c>
      <c r="E3788">
        <v>1176</v>
      </c>
      <c r="F3788" s="3">
        <v>1211.1948563642204</v>
      </c>
    </row>
    <row r="3789" spans="1:6">
      <c r="A3789">
        <v>21</v>
      </c>
      <c r="B3789">
        <v>-89.691000000000003</v>
      </c>
      <c r="C3789">
        <v>7556</v>
      </c>
      <c r="D3789">
        <v>1994000</v>
      </c>
      <c r="E3789">
        <v>1169</v>
      </c>
      <c r="F3789" s="3">
        <v>1194.8445091875089</v>
      </c>
    </row>
    <row r="3790" spans="1:6">
      <c r="A3790">
        <v>22</v>
      </c>
      <c r="B3790">
        <v>-89.576999999999998</v>
      </c>
      <c r="C3790">
        <v>7556</v>
      </c>
      <c r="D3790">
        <v>1994000</v>
      </c>
      <c r="E3790">
        <v>1204</v>
      </c>
      <c r="F3790" s="3">
        <v>1175.4900822774277</v>
      </c>
    </row>
    <row r="3791" spans="1:6">
      <c r="A3791">
        <v>23</v>
      </c>
      <c r="B3791">
        <v>-89.457999999999998</v>
      </c>
      <c r="C3791">
        <v>7556</v>
      </c>
      <c r="D3791">
        <v>1994000</v>
      </c>
      <c r="E3791">
        <v>1179</v>
      </c>
      <c r="F3791" s="3">
        <v>1153.9267504130826</v>
      </c>
    </row>
    <row r="3792" spans="1:6">
      <c r="A3792">
        <v>24</v>
      </c>
      <c r="B3792">
        <v>-89.341999999999999</v>
      </c>
      <c r="C3792">
        <v>7556</v>
      </c>
      <c r="D3792">
        <v>1994000</v>
      </c>
      <c r="E3792">
        <v>1128</v>
      </c>
      <c r="F3792" s="3">
        <v>1133.360020307681</v>
      </c>
    </row>
    <row r="3793" spans="1:6">
      <c r="A3793">
        <v>25</v>
      </c>
      <c r="B3793">
        <v>-89.234999999999999</v>
      </c>
      <c r="C3793">
        <v>7556</v>
      </c>
      <c r="D3793">
        <v>1994000</v>
      </c>
      <c r="E3793">
        <v>1101</v>
      </c>
      <c r="F3793" s="3">
        <v>1116.0249380686148</v>
      </c>
    </row>
    <row r="3794" spans="1:6">
      <c r="A3794">
        <v>26</v>
      </c>
      <c r="B3794">
        <v>-89.13</v>
      </c>
      <c r="C3794">
        <v>7556</v>
      </c>
      <c r="D3794">
        <v>1994000</v>
      </c>
      <c r="E3794">
        <v>1116</v>
      </c>
      <c r="F3794" s="3">
        <v>1101.3123211335444</v>
      </c>
    </row>
    <row r="3795" spans="1:6">
      <c r="A3795">
        <v>27</v>
      </c>
      <c r="B3795">
        <v>-89.016000000000005</v>
      </c>
      <c r="C3795">
        <v>7556</v>
      </c>
      <c r="D3795">
        <v>1994000</v>
      </c>
      <c r="E3795">
        <v>1053</v>
      </c>
      <c r="F3795" s="3">
        <v>1088.3888957329664</v>
      </c>
    </row>
    <row r="3796" spans="1:6">
      <c r="A3796">
        <v>28</v>
      </c>
      <c r="B3796">
        <v>-88.896000000000001</v>
      </c>
      <c r="C3796">
        <v>7556</v>
      </c>
      <c r="D3796">
        <v>1994000</v>
      </c>
      <c r="E3796">
        <v>1100</v>
      </c>
      <c r="F3796" s="3">
        <v>1078.3570401435777</v>
      </c>
    </row>
    <row r="3797" spans="1:6">
      <c r="A3797">
        <v>29</v>
      </c>
      <c r="B3797">
        <v>-88.790999999999997</v>
      </c>
      <c r="C3797">
        <v>7556</v>
      </c>
      <c r="D3797">
        <v>1994000</v>
      </c>
      <c r="E3797">
        <v>1136</v>
      </c>
      <c r="F3797" s="3">
        <v>1072.4323901203397</v>
      </c>
    </row>
    <row r="3798" spans="1:6">
      <c r="A3798">
        <v>30</v>
      </c>
      <c r="B3798">
        <v>-88.671999999999997</v>
      </c>
      <c r="C3798">
        <v>7556</v>
      </c>
      <c r="D3798">
        <v>1994000</v>
      </c>
      <c r="E3798">
        <v>1019</v>
      </c>
      <c r="F3798" s="3">
        <v>1068.5513949818526</v>
      </c>
    </row>
    <row r="3799" spans="1:6">
      <c r="A3799">
        <v>31</v>
      </c>
      <c r="B3799">
        <v>-88.56</v>
      </c>
      <c r="C3799">
        <v>7556</v>
      </c>
      <c r="D3799">
        <v>1994000</v>
      </c>
      <c r="E3799">
        <v>1040</v>
      </c>
    </row>
    <row r="3800" spans="1:6">
      <c r="A3800">
        <v>32</v>
      </c>
      <c r="B3800">
        <v>-88.451999999999998</v>
      </c>
      <c r="C3800">
        <v>7556</v>
      </c>
      <c r="D3800">
        <v>1994000</v>
      </c>
      <c r="E3800">
        <v>1166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307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255</v>
      </c>
    </row>
    <row r="3810" spans="1:10">
      <c r="A3810" t="s">
        <v>308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59</v>
      </c>
      <c r="B3818" t="s">
        <v>38</v>
      </c>
      <c r="C3818" t="s">
        <v>41</v>
      </c>
      <c r="D3818" t="s">
        <v>58</v>
      </c>
      <c r="E3818" t="s">
        <v>57</v>
      </c>
      <c r="F3818" t="s">
        <v>78</v>
      </c>
    </row>
    <row r="3819" spans="1:10">
      <c r="A3819">
        <v>1</v>
      </c>
      <c r="B3819">
        <v>-91.947999999999993</v>
      </c>
      <c r="C3819">
        <v>4684</v>
      </c>
      <c r="D3819">
        <v>1247000</v>
      </c>
      <c r="E3819">
        <v>499</v>
      </c>
      <c r="J3819" t="s">
        <v>311</v>
      </c>
    </row>
    <row r="3820" spans="1:10">
      <c r="A3820">
        <v>2</v>
      </c>
      <c r="B3820">
        <v>-91.838999999999999</v>
      </c>
      <c r="C3820">
        <v>4684</v>
      </c>
      <c r="D3820">
        <v>1247000</v>
      </c>
      <c r="E3820">
        <v>517</v>
      </c>
    </row>
    <row r="3821" spans="1:10">
      <c r="A3821">
        <v>3</v>
      </c>
      <c r="B3821">
        <v>-91.724000000000004</v>
      </c>
      <c r="C3821">
        <v>4684</v>
      </c>
      <c r="D3821">
        <v>1247000</v>
      </c>
      <c r="E3821">
        <v>520</v>
      </c>
    </row>
    <row r="3822" spans="1:10">
      <c r="A3822">
        <v>4</v>
      </c>
      <c r="B3822">
        <v>-91.611999999999995</v>
      </c>
      <c r="C3822">
        <v>4684</v>
      </c>
      <c r="D3822">
        <v>1247000</v>
      </c>
      <c r="E3822">
        <v>549</v>
      </c>
    </row>
    <row r="3823" spans="1:10">
      <c r="A3823">
        <v>5</v>
      </c>
      <c r="B3823">
        <v>-91.5</v>
      </c>
      <c r="C3823">
        <v>4684</v>
      </c>
      <c r="D3823">
        <v>1247000</v>
      </c>
      <c r="E3823">
        <v>562</v>
      </c>
      <c r="F3823" s="3">
        <v>568.81699168581656</v>
      </c>
    </row>
    <row r="3824" spans="1:10">
      <c r="A3824">
        <v>6</v>
      </c>
      <c r="B3824">
        <v>-91.394000000000005</v>
      </c>
      <c r="C3824">
        <v>4684</v>
      </c>
      <c r="D3824">
        <v>1247000</v>
      </c>
      <c r="E3824">
        <v>594</v>
      </c>
      <c r="F3824" s="3">
        <v>575.0283614196519</v>
      </c>
    </row>
    <row r="3825" spans="1:6">
      <c r="A3825">
        <v>7</v>
      </c>
      <c r="B3825">
        <v>-91.281000000000006</v>
      </c>
      <c r="C3825">
        <v>4684</v>
      </c>
      <c r="D3825">
        <v>1247000</v>
      </c>
      <c r="E3825">
        <v>584</v>
      </c>
      <c r="F3825" s="3">
        <v>583.74826950722013</v>
      </c>
    </row>
    <row r="3826" spans="1:6">
      <c r="A3826">
        <v>8</v>
      </c>
      <c r="B3826">
        <v>-91.165000000000006</v>
      </c>
      <c r="C3826">
        <v>4684</v>
      </c>
      <c r="D3826">
        <v>1247000</v>
      </c>
      <c r="E3826">
        <v>636</v>
      </c>
      <c r="F3826" s="3">
        <v>596.04790223254599</v>
      </c>
    </row>
    <row r="3827" spans="1:6">
      <c r="A3827">
        <v>9</v>
      </c>
      <c r="B3827">
        <v>-91.049000000000007</v>
      </c>
      <c r="C3827">
        <v>4684</v>
      </c>
      <c r="D3827">
        <v>1247000</v>
      </c>
      <c r="E3827">
        <v>554</v>
      </c>
      <c r="F3827" s="3">
        <v>612.90338346470742</v>
      </c>
    </row>
    <row r="3828" spans="1:6">
      <c r="A3828">
        <v>10</v>
      </c>
      <c r="B3828">
        <v>-90.933999999999997</v>
      </c>
      <c r="C3828">
        <v>4684</v>
      </c>
      <c r="D3828">
        <v>1247000</v>
      </c>
      <c r="E3828">
        <v>650</v>
      </c>
      <c r="F3828" s="3">
        <v>634.88932071035322</v>
      </c>
    </row>
    <row r="3829" spans="1:6">
      <c r="A3829">
        <v>11</v>
      </c>
      <c r="B3829">
        <v>-90.823999999999998</v>
      </c>
      <c r="C3829">
        <v>4684</v>
      </c>
      <c r="D3829">
        <v>1247000</v>
      </c>
      <c r="E3829">
        <v>620</v>
      </c>
      <c r="F3829" s="3">
        <v>660.72995711324074</v>
      </c>
    </row>
    <row r="3830" spans="1:6">
      <c r="A3830">
        <v>12</v>
      </c>
      <c r="B3830">
        <v>-90.709000000000003</v>
      </c>
      <c r="C3830">
        <v>4684</v>
      </c>
      <c r="D3830">
        <v>1247000</v>
      </c>
      <c r="E3830">
        <v>713</v>
      </c>
      <c r="F3830" s="3">
        <v>691.37369979450534</v>
      </c>
    </row>
    <row r="3831" spans="1:6">
      <c r="A3831">
        <v>13</v>
      </c>
      <c r="B3831">
        <v>-90.594999999999999</v>
      </c>
      <c r="C3831">
        <v>4684</v>
      </c>
      <c r="D3831">
        <v>1247000</v>
      </c>
      <c r="E3831">
        <v>744</v>
      </c>
      <c r="F3831" s="3">
        <v>722.5679559852889</v>
      </c>
    </row>
    <row r="3832" spans="1:6">
      <c r="A3832">
        <v>14</v>
      </c>
      <c r="B3832">
        <v>-90.486999999999995</v>
      </c>
      <c r="C3832">
        <v>4684</v>
      </c>
      <c r="D3832">
        <v>1247000</v>
      </c>
      <c r="E3832">
        <v>779</v>
      </c>
      <c r="F3832" s="3">
        <v>749.29762043382948</v>
      </c>
    </row>
    <row r="3833" spans="1:6">
      <c r="A3833">
        <v>15</v>
      </c>
      <c r="B3833">
        <v>-90.372</v>
      </c>
      <c r="C3833">
        <v>4684</v>
      </c>
      <c r="D3833">
        <v>1247000</v>
      </c>
      <c r="E3833">
        <v>757</v>
      </c>
      <c r="F3833" s="3">
        <v>770.69248569854585</v>
      </c>
    </row>
    <row r="3834" spans="1:6">
      <c r="A3834">
        <v>16</v>
      </c>
      <c r="B3834">
        <v>-90.256</v>
      </c>
      <c r="C3834">
        <v>4684</v>
      </c>
      <c r="D3834">
        <v>1247000</v>
      </c>
      <c r="E3834">
        <v>781</v>
      </c>
      <c r="F3834" s="3">
        <v>781.56298657372406</v>
      </c>
    </row>
    <row r="3835" spans="1:6">
      <c r="A3835">
        <v>17</v>
      </c>
      <c r="B3835">
        <v>-90.14</v>
      </c>
      <c r="C3835">
        <v>4684</v>
      </c>
      <c r="D3835">
        <v>1247000</v>
      </c>
      <c r="E3835">
        <v>766</v>
      </c>
      <c r="F3835" s="3">
        <v>780.26719209668818</v>
      </c>
    </row>
    <row r="3836" spans="1:6">
      <c r="A3836">
        <v>18</v>
      </c>
      <c r="B3836">
        <v>-90.025000000000006</v>
      </c>
      <c r="C3836">
        <v>4684</v>
      </c>
      <c r="D3836">
        <v>1247000</v>
      </c>
      <c r="E3836">
        <v>774</v>
      </c>
      <c r="F3836" s="3">
        <v>768.04656536504683</v>
      </c>
    </row>
    <row r="3837" spans="1:6">
      <c r="A3837">
        <v>19</v>
      </c>
      <c r="B3837">
        <v>-89.918999999999997</v>
      </c>
      <c r="C3837">
        <v>4684</v>
      </c>
      <c r="D3837">
        <v>1247000</v>
      </c>
      <c r="E3837">
        <v>734</v>
      </c>
      <c r="F3837" s="3">
        <v>749.83939356537542</v>
      </c>
    </row>
    <row r="3838" spans="1:6">
      <c r="A3838">
        <v>20</v>
      </c>
      <c r="B3838">
        <v>-89.805999999999997</v>
      </c>
      <c r="C3838">
        <v>4684</v>
      </c>
      <c r="D3838">
        <v>1247000</v>
      </c>
      <c r="E3838">
        <v>708</v>
      </c>
      <c r="F3838" s="3">
        <v>726.91396586959127</v>
      </c>
    </row>
    <row r="3839" spans="1:6">
      <c r="A3839">
        <v>21</v>
      </c>
      <c r="B3839">
        <v>-89.691000000000003</v>
      </c>
      <c r="C3839">
        <v>4684</v>
      </c>
      <c r="D3839">
        <v>1247000</v>
      </c>
      <c r="E3839">
        <v>714</v>
      </c>
      <c r="F3839" s="3">
        <v>703.83290894568472</v>
      </c>
    </row>
    <row r="3840" spans="1:6">
      <c r="A3840">
        <v>22</v>
      </c>
      <c r="B3840">
        <v>-89.576999999999998</v>
      </c>
      <c r="C3840">
        <v>4684</v>
      </c>
      <c r="D3840">
        <v>1247000</v>
      </c>
      <c r="E3840">
        <v>715</v>
      </c>
      <c r="F3840" s="3">
        <v>684.27060156860898</v>
      </c>
    </row>
    <row r="3841" spans="1:6">
      <c r="A3841">
        <v>23</v>
      </c>
      <c r="B3841">
        <v>-89.457999999999998</v>
      </c>
      <c r="C3841">
        <v>4684</v>
      </c>
      <c r="D3841">
        <v>1247000</v>
      </c>
      <c r="E3841">
        <v>701</v>
      </c>
      <c r="F3841" s="3">
        <v>669.12439630211304</v>
      </c>
    </row>
    <row r="3842" spans="1:6">
      <c r="A3842">
        <v>24</v>
      </c>
      <c r="B3842">
        <v>-89.341999999999999</v>
      </c>
      <c r="C3842">
        <v>4684</v>
      </c>
      <c r="D3842">
        <v>1247000</v>
      </c>
      <c r="E3842">
        <v>639</v>
      </c>
      <c r="F3842" s="3">
        <v>659.80893668575845</v>
      </c>
    </row>
    <row r="3843" spans="1:6">
      <c r="A3843">
        <v>25</v>
      </c>
      <c r="B3843">
        <v>-89.234999999999999</v>
      </c>
      <c r="C3843">
        <v>4684</v>
      </c>
      <c r="D3843">
        <v>1247000</v>
      </c>
      <c r="E3843">
        <v>648</v>
      </c>
      <c r="F3843" s="3">
        <v>655.36416298433585</v>
      </c>
    </row>
    <row r="3844" spans="1:6">
      <c r="A3844">
        <v>26</v>
      </c>
      <c r="B3844">
        <v>-89.13</v>
      </c>
      <c r="C3844">
        <v>4684</v>
      </c>
      <c r="D3844">
        <v>1247000</v>
      </c>
      <c r="E3844">
        <v>656</v>
      </c>
      <c r="F3844" s="3">
        <v>653.97302268320641</v>
      </c>
    </row>
    <row r="3845" spans="1:6">
      <c r="A3845">
        <v>27</v>
      </c>
      <c r="B3845">
        <v>-89.016000000000005</v>
      </c>
      <c r="C3845">
        <v>4684</v>
      </c>
      <c r="D3845">
        <v>1247000</v>
      </c>
      <c r="E3845">
        <v>625</v>
      </c>
      <c r="F3845" s="3">
        <v>654.76973326543975</v>
      </c>
    </row>
    <row r="3846" spans="1:6">
      <c r="A3846">
        <v>28</v>
      </c>
      <c r="B3846">
        <v>-88.896000000000001</v>
      </c>
      <c r="C3846">
        <v>4684</v>
      </c>
      <c r="D3846">
        <v>1247000</v>
      </c>
      <c r="E3846">
        <v>663</v>
      </c>
      <c r="F3846" s="3">
        <v>657.21679284676327</v>
      </c>
    </row>
    <row r="3847" spans="1:6">
      <c r="A3847">
        <v>29</v>
      </c>
      <c r="B3847">
        <v>-88.790999999999997</v>
      </c>
      <c r="C3847">
        <v>4684</v>
      </c>
      <c r="D3847">
        <v>1247000</v>
      </c>
      <c r="E3847">
        <v>676</v>
      </c>
      <c r="F3847" s="3">
        <v>660.12076066752854</v>
      </c>
    </row>
    <row r="3848" spans="1:6">
      <c r="A3848">
        <v>30</v>
      </c>
      <c r="B3848">
        <v>-88.671999999999997</v>
      </c>
      <c r="C3848">
        <v>4684</v>
      </c>
      <c r="D3848">
        <v>1247000</v>
      </c>
      <c r="E3848">
        <v>632</v>
      </c>
      <c r="F3848" s="3"/>
    </row>
    <row r="3849" spans="1:6">
      <c r="A3849">
        <v>31</v>
      </c>
      <c r="B3849">
        <v>-88.56</v>
      </c>
      <c r="C3849">
        <v>4684</v>
      </c>
      <c r="D3849">
        <v>1247000</v>
      </c>
      <c r="E3849">
        <v>621</v>
      </c>
    </row>
    <row r="3850" spans="1:6">
      <c r="A3850">
        <v>32</v>
      </c>
      <c r="B3850">
        <v>-88.451999999999998</v>
      </c>
      <c r="C3850">
        <v>4684</v>
      </c>
      <c r="D3850">
        <v>1247000</v>
      </c>
      <c r="E3850">
        <v>644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309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255</v>
      </c>
    </row>
    <row r="3860" spans="1:10">
      <c r="A3860" t="s">
        <v>310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59</v>
      </c>
      <c r="B3868" t="s">
        <v>38</v>
      </c>
      <c r="C3868" t="s">
        <v>41</v>
      </c>
      <c r="D3868" t="s">
        <v>58</v>
      </c>
      <c r="E3868" t="s">
        <v>57</v>
      </c>
      <c r="F3868" t="s">
        <v>78</v>
      </c>
    </row>
    <row r="3869" spans="1:10">
      <c r="A3869">
        <v>1</v>
      </c>
      <c r="B3869">
        <v>-91.947999999999993</v>
      </c>
      <c r="C3869">
        <v>4686</v>
      </c>
      <c r="D3869">
        <v>1247000</v>
      </c>
      <c r="E3869">
        <v>495</v>
      </c>
      <c r="J3869" t="s">
        <v>312</v>
      </c>
    </row>
    <row r="3870" spans="1:10">
      <c r="A3870">
        <v>2</v>
      </c>
      <c r="B3870">
        <v>-91.838999999999999</v>
      </c>
      <c r="C3870">
        <v>4686</v>
      </c>
      <c r="D3870">
        <v>1247000</v>
      </c>
      <c r="E3870">
        <v>515</v>
      </c>
    </row>
    <row r="3871" spans="1:10">
      <c r="A3871">
        <v>3</v>
      </c>
      <c r="B3871">
        <v>-91.724000000000004</v>
      </c>
      <c r="C3871">
        <v>4686</v>
      </c>
      <c r="D3871">
        <v>1247000</v>
      </c>
      <c r="E3871">
        <v>487</v>
      </c>
    </row>
    <row r="3872" spans="1:10">
      <c r="A3872">
        <v>4</v>
      </c>
      <c r="B3872">
        <v>-91.611999999999995</v>
      </c>
      <c r="C3872">
        <v>4686</v>
      </c>
      <c r="D3872">
        <v>1247000</v>
      </c>
      <c r="E3872">
        <v>513</v>
      </c>
    </row>
    <row r="3873" spans="1:6">
      <c r="A3873">
        <v>5</v>
      </c>
      <c r="B3873">
        <v>-91.5</v>
      </c>
      <c r="C3873">
        <v>4686</v>
      </c>
      <c r="D3873">
        <v>1247000</v>
      </c>
      <c r="E3873">
        <v>548</v>
      </c>
      <c r="F3873" s="3">
        <v>567.66225056847497</v>
      </c>
    </row>
    <row r="3874" spans="1:6">
      <c r="A3874">
        <v>6</v>
      </c>
      <c r="B3874">
        <v>-91.394000000000005</v>
      </c>
      <c r="C3874">
        <v>4686</v>
      </c>
      <c r="D3874">
        <v>1247000</v>
      </c>
      <c r="E3874">
        <v>608</v>
      </c>
      <c r="F3874" s="3">
        <v>572.35134837829321</v>
      </c>
    </row>
    <row r="3875" spans="1:6">
      <c r="A3875">
        <v>7</v>
      </c>
      <c r="B3875">
        <v>-91.281000000000006</v>
      </c>
      <c r="C3875">
        <v>4686</v>
      </c>
      <c r="D3875">
        <v>1247000</v>
      </c>
      <c r="E3875">
        <v>579</v>
      </c>
      <c r="F3875" s="3">
        <v>578.4279199457967</v>
      </c>
    </row>
    <row r="3876" spans="1:6">
      <c r="A3876">
        <v>8</v>
      </c>
      <c r="B3876">
        <v>-91.165000000000006</v>
      </c>
      <c r="C3876">
        <v>4686</v>
      </c>
      <c r="D3876">
        <v>1247000</v>
      </c>
      <c r="E3876">
        <v>561</v>
      </c>
      <c r="F3876" s="3">
        <v>586.86212063335779</v>
      </c>
    </row>
    <row r="3877" spans="1:6">
      <c r="A3877">
        <v>9</v>
      </c>
      <c r="B3877">
        <v>-91.049000000000007</v>
      </c>
      <c r="C3877">
        <v>4686</v>
      </c>
      <c r="D3877">
        <v>1247000</v>
      </c>
      <c r="E3877">
        <v>579</v>
      </c>
      <c r="F3877" s="3">
        <v>599.0020472588792</v>
      </c>
    </row>
    <row r="3878" spans="1:6">
      <c r="A3878">
        <v>10</v>
      </c>
      <c r="B3878">
        <v>-90.933999999999997</v>
      </c>
      <c r="C3878">
        <v>4686</v>
      </c>
      <c r="D3878">
        <v>1247000</v>
      </c>
      <c r="E3878">
        <v>625</v>
      </c>
      <c r="F3878" s="3">
        <v>616.17621727544088</v>
      </c>
    </row>
    <row r="3879" spans="1:6">
      <c r="A3879">
        <v>11</v>
      </c>
      <c r="B3879">
        <v>-90.823999999999998</v>
      </c>
      <c r="C3879">
        <v>4686</v>
      </c>
      <c r="D3879">
        <v>1247000</v>
      </c>
      <c r="E3879">
        <v>680</v>
      </c>
      <c r="F3879" s="3">
        <v>638.01104492697732</v>
      </c>
    </row>
    <row r="3880" spans="1:6">
      <c r="A3880">
        <v>12</v>
      </c>
      <c r="B3880">
        <v>-90.709000000000003</v>
      </c>
      <c r="C3880">
        <v>4686</v>
      </c>
      <c r="D3880">
        <v>1247000</v>
      </c>
      <c r="E3880">
        <v>658</v>
      </c>
      <c r="F3880" s="3">
        <v>665.40782054886529</v>
      </c>
    </row>
    <row r="3881" spans="1:6">
      <c r="A3881">
        <v>13</v>
      </c>
      <c r="B3881">
        <v>-90.594999999999999</v>
      </c>
      <c r="C3881">
        <v>4686</v>
      </c>
      <c r="D3881">
        <v>1247000</v>
      </c>
      <c r="E3881">
        <v>674</v>
      </c>
      <c r="F3881" s="3">
        <v>693.7959545949567</v>
      </c>
    </row>
    <row r="3882" spans="1:6">
      <c r="A3882">
        <v>14</v>
      </c>
      <c r="B3882">
        <v>-90.486999999999995</v>
      </c>
      <c r="C3882">
        <v>4686</v>
      </c>
      <c r="D3882">
        <v>1247000</v>
      </c>
      <c r="E3882">
        <v>716</v>
      </c>
      <c r="F3882" s="3">
        <v>717.10538670930407</v>
      </c>
    </row>
    <row r="3883" spans="1:6">
      <c r="A3883">
        <v>15</v>
      </c>
      <c r="B3883">
        <v>-90.372</v>
      </c>
      <c r="C3883">
        <v>4686</v>
      </c>
      <c r="D3883">
        <v>1247000</v>
      </c>
      <c r="E3883">
        <v>724</v>
      </c>
      <c r="F3883" s="3">
        <v>732.91242548249249</v>
      </c>
    </row>
    <row r="3884" spans="1:6">
      <c r="A3884">
        <v>16</v>
      </c>
      <c r="B3884">
        <v>-90.256</v>
      </c>
      <c r="C3884">
        <v>4686</v>
      </c>
      <c r="D3884">
        <v>1247000</v>
      </c>
      <c r="E3884">
        <v>739</v>
      </c>
      <c r="F3884" s="3">
        <v>736.11183404907501</v>
      </c>
    </row>
    <row r="3885" spans="1:6">
      <c r="A3885">
        <v>17</v>
      </c>
      <c r="B3885">
        <v>-90.14</v>
      </c>
      <c r="C3885">
        <v>4686</v>
      </c>
      <c r="D3885">
        <v>1247000</v>
      </c>
      <c r="E3885">
        <v>772</v>
      </c>
      <c r="F3885" s="3">
        <v>726.84938479549464</v>
      </c>
    </row>
    <row r="3886" spans="1:6">
      <c r="A3886">
        <v>18</v>
      </c>
      <c r="B3886">
        <v>-90.025000000000006</v>
      </c>
      <c r="C3886">
        <v>4686</v>
      </c>
      <c r="D3886">
        <v>1247000</v>
      </c>
      <c r="E3886">
        <v>698</v>
      </c>
      <c r="F3886" s="3">
        <v>709.28524725374655</v>
      </c>
    </row>
    <row r="3887" spans="1:6">
      <c r="A3887">
        <v>19</v>
      </c>
      <c r="B3887">
        <v>-89.918999999999997</v>
      </c>
      <c r="C3887">
        <v>4686</v>
      </c>
      <c r="D3887">
        <v>1247000</v>
      </c>
      <c r="E3887">
        <v>657</v>
      </c>
      <c r="F3887" s="3">
        <v>690.55659545065487</v>
      </c>
    </row>
    <row r="3888" spans="1:6">
      <c r="A3888">
        <v>20</v>
      </c>
      <c r="B3888">
        <v>-89.805999999999997</v>
      </c>
      <c r="C3888">
        <v>4686</v>
      </c>
      <c r="D3888">
        <v>1247000</v>
      </c>
      <c r="E3888">
        <v>678</v>
      </c>
      <c r="F3888" s="3">
        <v>672.51627188619</v>
      </c>
    </row>
    <row r="3889" spans="1:12">
      <c r="A3889">
        <v>21</v>
      </c>
      <c r="B3889">
        <v>-89.691000000000003</v>
      </c>
      <c r="C3889">
        <v>4686</v>
      </c>
      <c r="D3889">
        <v>1247000</v>
      </c>
      <c r="E3889">
        <v>654</v>
      </c>
      <c r="F3889" s="3">
        <v>659.12345153273861</v>
      </c>
    </row>
    <row r="3890" spans="1:12">
      <c r="A3890">
        <v>22</v>
      </c>
      <c r="B3890">
        <v>-89.576999999999998</v>
      </c>
      <c r="C3890">
        <v>4686</v>
      </c>
      <c r="D3890">
        <v>1247000</v>
      </c>
      <c r="E3890">
        <v>664</v>
      </c>
      <c r="F3890" s="3">
        <v>651.53236598101068</v>
      </c>
    </row>
    <row r="3891" spans="1:12">
      <c r="A3891">
        <v>23</v>
      </c>
      <c r="B3891">
        <v>-89.457999999999998</v>
      </c>
      <c r="C3891">
        <v>4686</v>
      </c>
      <c r="D3891">
        <v>1247000</v>
      </c>
      <c r="E3891">
        <v>661</v>
      </c>
      <c r="F3891" s="3">
        <v>648.70999914172751</v>
      </c>
    </row>
    <row r="3892" spans="1:12">
      <c r="A3892">
        <v>24</v>
      </c>
      <c r="B3892">
        <v>-89.341999999999999</v>
      </c>
      <c r="C3892">
        <v>4686</v>
      </c>
      <c r="D3892">
        <v>1247000</v>
      </c>
      <c r="E3892">
        <v>668</v>
      </c>
      <c r="F3892" s="3">
        <v>649.3958269465644</v>
      </c>
    </row>
    <row r="3893" spans="1:12">
      <c r="A3893">
        <v>25</v>
      </c>
      <c r="B3893">
        <v>-89.234999999999999</v>
      </c>
      <c r="C3893">
        <v>4686</v>
      </c>
      <c r="D3893">
        <v>1247000</v>
      </c>
      <c r="E3893">
        <v>695</v>
      </c>
      <c r="F3893" s="3">
        <v>651.78726161933491</v>
      </c>
    </row>
    <row r="3894" spans="1:12">
      <c r="A3894">
        <v>26</v>
      </c>
      <c r="B3894">
        <v>-89.13</v>
      </c>
      <c r="C3894">
        <v>4686</v>
      </c>
      <c r="D3894">
        <v>1247000</v>
      </c>
      <c r="E3894">
        <v>630</v>
      </c>
      <c r="F3894" s="3">
        <v>654.98799050598677</v>
      </c>
    </row>
    <row r="3895" spans="1:12">
      <c r="A3895">
        <v>27</v>
      </c>
      <c r="B3895">
        <v>-89.016000000000005</v>
      </c>
      <c r="C3895">
        <v>4686</v>
      </c>
      <c r="D3895">
        <v>1247000</v>
      </c>
      <c r="E3895">
        <v>674</v>
      </c>
      <c r="F3895" s="3">
        <v>658.90831590713378</v>
      </c>
      <c r="L3895">
        <f>4900/3600</f>
        <v>1.3611111111111112</v>
      </c>
    </row>
    <row r="3896" spans="1:12">
      <c r="A3896">
        <v>28</v>
      </c>
      <c r="B3896">
        <v>-88.896000000000001</v>
      </c>
      <c r="C3896">
        <v>4686</v>
      </c>
      <c r="D3896">
        <v>1247000</v>
      </c>
      <c r="E3896">
        <v>666</v>
      </c>
      <c r="F3896" s="3">
        <v>663.23630021233578</v>
      </c>
    </row>
    <row r="3897" spans="1:12">
      <c r="A3897">
        <v>29</v>
      </c>
      <c r="B3897">
        <v>-88.790999999999997</v>
      </c>
      <c r="C3897">
        <v>4686</v>
      </c>
      <c r="D3897">
        <v>1247000</v>
      </c>
      <c r="E3897">
        <v>621</v>
      </c>
      <c r="F3897" s="3">
        <v>667.08294030567413</v>
      </c>
    </row>
    <row r="3898" spans="1:12">
      <c r="A3898">
        <v>30</v>
      </c>
      <c r="B3898">
        <v>-88.671999999999997</v>
      </c>
      <c r="C3898">
        <v>4686</v>
      </c>
      <c r="D3898">
        <v>1247000</v>
      </c>
      <c r="E3898">
        <v>645</v>
      </c>
      <c r="F3898" s="3"/>
    </row>
    <row r="3899" spans="1:12">
      <c r="A3899">
        <v>31</v>
      </c>
      <c r="B3899">
        <v>-88.56</v>
      </c>
      <c r="C3899">
        <v>4686</v>
      </c>
      <c r="D3899">
        <v>1247000</v>
      </c>
      <c r="E3899">
        <v>637</v>
      </c>
    </row>
    <row r="3900" spans="1:12">
      <c r="A3900">
        <v>32</v>
      </c>
      <c r="B3900">
        <v>-88.451999999999998</v>
      </c>
      <c r="C3900">
        <v>4686</v>
      </c>
      <c r="D3900">
        <v>1247000</v>
      </c>
      <c r="E3900">
        <v>704</v>
      </c>
    </row>
    <row r="3901" spans="1:12">
      <c r="A3901" t="s">
        <v>0</v>
      </c>
    </row>
    <row r="3902" spans="1:12">
      <c r="A3902" t="s">
        <v>0</v>
      </c>
    </row>
    <row r="3903" spans="1:12">
      <c r="A3903" t="s">
        <v>0</v>
      </c>
    </row>
    <row r="3904" spans="1:12">
      <c r="A3904" t="s">
        <v>0</v>
      </c>
    </row>
    <row r="3905" spans="1:10">
      <c r="A3905" t="s">
        <v>313</v>
      </c>
    </row>
    <row r="3906" spans="1:10">
      <c r="A3906" t="s">
        <v>314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255</v>
      </c>
    </row>
    <row r="3910" spans="1:10">
      <c r="A3910" t="s">
        <v>315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59</v>
      </c>
      <c r="B3918" t="s">
        <v>38</v>
      </c>
      <c r="C3918" t="s">
        <v>41</v>
      </c>
      <c r="D3918" t="s">
        <v>58</v>
      </c>
      <c r="E3918" t="s">
        <v>57</v>
      </c>
      <c r="F3918" t="s">
        <v>78</v>
      </c>
    </row>
    <row r="3919" spans="1:10">
      <c r="A3919">
        <v>1</v>
      </c>
      <c r="B3919">
        <v>-91.947999999999993</v>
      </c>
      <c r="C3919">
        <v>5618</v>
      </c>
      <c r="D3919">
        <v>1500000</v>
      </c>
      <c r="E3919">
        <v>526</v>
      </c>
      <c r="J3919" t="s">
        <v>334</v>
      </c>
    </row>
    <row r="3920" spans="1:10">
      <c r="A3920">
        <v>2</v>
      </c>
      <c r="B3920">
        <v>-91.838999999999999</v>
      </c>
      <c r="C3920">
        <v>5618</v>
      </c>
      <c r="D3920">
        <v>1500000</v>
      </c>
      <c r="E3920">
        <v>643</v>
      </c>
    </row>
    <row r="3921" spans="1:6">
      <c r="A3921">
        <v>3</v>
      </c>
      <c r="B3921">
        <v>-91.724000000000004</v>
      </c>
      <c r="C3921">
        <v>5618</v>
      </c>
      <c r="D3921">
        <v>1500000</v>
      </c>
      <c r="E3921">
        <v>675</v>
      </c>
    </row>
    <row r="3922" spans="1:6">
      <c r="A3922">
        <v>4</v>
      </c>
      <c r="B3922">
        <v>-91.611999999999995</v>
      </c>
      <c r="C3922">
        <v>5618</v>
      </c>
      <c r="D3922">
        <v>1500000</v>
      </c>
      <c r="E3922">
        <v>680</v>
      </c>
    </row>
    <row r="3923" spans="1:6">
      <c r="A3923">
        <v>5</v>
      </c>
      <c r="B3923">
        <v>-91.5</v>
      </c>
      <c r="C3923">
        <v>5618</v>
      </c>
      <c r="D3923">
        <v>1500000</v>
      </c>
      <c r="E3923">
        <v>652</v>
      </c>
      <c r="F3923" s="3">
        <v>674.37193823973462</v>
      </c>
    </row>
    <row r="3924" spans="1:6">
      <c r="A3924">
        <v>6</v>
      </c>
      <c r="B3924">
        <v>-91.394000000000005</v>
      </c>
      <c r="C3924">
        <v>5618</v>
      </c>
      <c r="D3924">
        <v>1500000</v>
      </c>
      <c r="E3924">
        <v>696</v>
      </c>
      <c r="F3924" s="3">
        <v>683.28491928801623</v>
      </c>
    </row>
    <row r="3925" spans="1:6">
      <c r="A3925">
        <v>7</v>
      </c>
      <c r="B3925">
        <v>-91.281000000000006</v>
      </c>
      <c r="C3925">
        <v>5618</v>
      </c>
      <c r="D3925">
        <v>1500000</v>
      </c>
      <c r="E3925">
        <v>698</v>
      </c>
      <c r="F3925" s="3">
        <v>695.73465130831528</v>
      </c>
    </row>
    <row r="3926" spans="1:6">
      <c r="A3926">
        <v>8</v>
      </c>
      <c r="B3926">
        <v>-91.165000000000006</v>
      </c>
      <c r="C3926">
        <v>5618</v>
      </c>
      <c r="D3926">
        <v>1500000</v>
      </c>
      <c r="E3926">
        <v>696</v>
      </c>
      <c r="F3926" s="3">
        <v>713.08746882704747</v>
      </c>
    </row>
    <row r="3927" spans="1:6">
      <c r="A3927">
        <v>9</v>
      </c>
      <c r="B3927">
        <v>-91.049000000000007</v>
      </c>
      <c r="C3927">
        <v>5618</v>
      </c>
      <c r="D3927">
        <v>1500000</v>
      </c>
      <c r="E3927">
        <v>784</v>
      </c>
      <c r="F3927" s="3">
        <v>736.45902118418849</v>
      </c>
    </row>
    <row r="3928" spans="1:6">
      <c r="A3928">
        <v>10</v>
      </c>
      <c r="B3928">
        <v>-90.933999999999997</v>
      </c>
      <c r="C3928">
        <v>5618</v>
      </c>
      <c r="D3928">
        <v>1500000</v>
      </c>
      <c r="E3928">
        <v>760</v>
      </c>
      <c r="F3928" s="3">
        <v>766.31479506883761</v>
      </c>
    </row>
    <row r="3929" spans="1:6">
      <c r="A3929">
        <v>11</v>
      </c>
      <c r="B3929">
        <v>-90.823999999999998</v>
      </c>
      <c r="C3929">
        <v>5618</v>
      </c>
      <c r="D3929">
        <v>1500000</v>
      </c>
      <c r="E3929">
        <v>840</v>
      </c>
      <c r="F3929" s="3">
        <v>800.60972640870739</v>
      </c>
    </row>
    <row r="3930" spans="1:6">
      <c r="A3930">
        <v>12</v>
      </c>
      <c r="B3930">
        <v>-90.709000000000003</v>
      </c>
      <c r="C3930">
        <v>5618</v>
      </c>
      <c r="D3930">
        <v>1500000</v>
      </c>
      <c r="E3930">
        <v>792</v>
      </c>
      <c r="F3930" s="3">
        <v>840.24623046944146</v>
      </c>
    </row>
    <row r="3931" spans="1:6">
      <c r="A3931">
        <v>13</v>
      </c>
      <c r="B3931">
        <v>-90.594999999999999</v>
      </c>
      <c r="C3931">
        <v>5618</v>
      </c>
      <c r="D3931">
        <v>1500000</v>
      </c>
      <c r="E3931">
        <v>893</v>
      </c>
      <c r="F3931" s="3">
        <v>879.38810784332418</v>
      </c>
    </row>
    <row r="3932" spans="1:6">
      <c r="A3932">
        <v>14</v>
      </c>
      <c r="B3932">
        <v>-90.486999999999995</v>
      </c>
      <c r="C3932">
        <v>5618</v>
      </c>
      <c r="D3932">
        <v>1500000</v>
      </c>
      <c r="E3932">
        <v>879</v>
      </c>
      <c r="F3932" s="3">
        <v>911.6940150765256</v>
      </c>
    </row>
    <row r="3933" spans="1:6">
      <c r="A3933">
        <v>15</v>
      </c>
      <c r="B3933">
        <v>-90.372</v>
      </c>
      <c r="C3933">
        <v>5618</v>
      </c>
      <c r="D3933">
        <v>1500000</v>
      </c>
      <c r="E3933">
        <v>961</v>
      </c>
      <c r="F3933" s="3">
        <v>936.08184729049231</v>
      </c>
    </row>
    <row r="3934" spans="1:6">
      <c r="A3934">
        <v>16</v>
      </c>
      <c r="B3934">
        <v>-90.256</v>
      </c>
      <c r="C3934">
        <v>5618</v>
      </c>
      <c r="D3934">
        <v>1500000</v>
      </c>
      <c r="E3934">
        <v>922</v>
      </c>
      <c r="F3934" s="3">
        <v>946.58762918286436</v>
      </c>
    </row>
    <row r="3935" spans="1:6">
      <c r="A3935">
        <v>17</v>
      </c>
      <c r="B3935">
        <v>-90.14</v>
      </c>
      <c r="C3935">
        <v>5618</v>
      </c>
      <c r="D3935">
        <v>1500000</v>
      </c>
      <c r="E3935">
        <v>955</v>
      </c>
      <c r="F3935" s="3">
        <v>941.9372577888555</v>
      </c>
    </row>
    <row r="3936" spans="1:6">
      <c r="A3936">
        <v>18</v>
      </c>
      <c r="B3936">
        <v>-90.025000000000006</v>
      </c>
      <c r="C3936">
        <v>5618</v>
      </c>
      <c r="D3936">
        <v>1500000</v>
      </c>
      <c r="E3936">
        <v>974</v>
      </c>
      <c r="F3936" s="3">
        <v>924.43376415988803</v>
      </c>
    </row>
    <row r="3937" spans="1:6">
      <c r="A3937">
        <v>19</v>
      </c>
      <c r="B3937">
        <v>-89.918999999999997</v>
      </c>
      <c r="C3937">
        <v>5618</v>
      </c>
      <c r="D3937">
        <v>1500000</v>
      </c>
      <c r="E3937">
        <v>891</v>
      </c>
      <c r="F3937" s="3">
        <v>900.7102217829713</v>
      </c>
    </row>
    <row r="3938" spans="1:6">
      <c r="A3938">
        <v>20</v>
      </c>
      <c r="B3938">
        <v>-89.805999999999997</v>
      </c>
      <c r="C3938">
        <v>5618</v>
      </c>
      <c r="D3938">
        <v>1500000</v>
      </c>
      <c r="E3938">
        <v>867</v>
      </c>
      <c r="F3938" s="3">
        <v>872.26656398873672</v>
      </c>
    </row>
    <row r="3939" spans="1:6">
      <c r="A3939">
        <v>21</v>
      </c>
      <c r="B3939">
        <v>-89.691000000000003</v>
      </c>
      <c r="C3939">
        <v>5618</v>
      </c>
      <c r="D3939">
        <v>1500000</v>
      </c>
      <c r="E3939">
        <v>808</v>
      </c>
      <c r="F3939" s="3">
        <v>844.72282301048745</v>
      </c>
    </row>
    <row r="3940" spans="1:6">
      <c r="A3940">
        <v>22</v>
      </c>
      <c r="B3940">
        <v>-89.576999999999998</v>
      </c>
      <c r="C3940">
        <v>5618</v>
      </c>
      <c r="D3940">
        <v>1500000</v>
      </c>
      <c r="E3940">
        <v>841</v>
      </c>
      <c r="F3940" s="3">
        <v>822.23264581480635</v>
      </c>
    </row>
    <row r="3941" spans="1:6">
      <c r="A3941">
        <v>23</v>
      </c>
      <c r="B3941">
        <v>-89.457999999999998</v>
      </c>
      <c r="C3941">
        <v>5618</v>
      </c>
      <c r="D3941">
        <v>1500000</v>
      </c>
      <c r="E3941">
        <v>814</v>
      </c>
      <c r="F3941" s="3">
        <v>805.57744970885483</v>
      </c>
    </row>
    <row r="3942" spans="1:6">
      <c r="A3942">
        <v>24</v>
      </c>
      <c r="B3942">
        <v>-89.341999999999999</v>
      </c>
      <c r="C3942">
        <v>5618</v>
      </c>
      <c r="D3942">
        <v>1500000</v>
      </c>
      <c r="E3942">
        <v>780</v>
      </c>
      <c r="F3942" s="3">
        <v>796.02050292307524</v>
      </c>
    </row>
    <row r="3943" spans="1:6">
      <c r="A3943">
        <v>25</v>
      </c>
      <c r="B3943">
        <v>-89.234999999999999</v>
      </c>
      <c r="C3943">
        <v>5618</v>
      </c>
      <c r="D3943">
        <v>1500000</v>
      </c>
      <c r="E3943">
        <v>781</v>
      </c>
      <c r="F3943" s="3">
        <v>792.11011804864961</v>
      </c>
    </row>
    <row r="3944" spans="1:6">
      <c r="A3944">
        <v>26</v>
      </c>
      <c r="B3944">
        <v>-89.13</v>
      </c>
      <c r="C3944">
        <v>5618</v>
      </c>
      <c r="D3944">
        <v>1500000</v>
      </c>
      <c r="E3944">
        <v>775</v>
      </c>
      <c r="F3944" s="3">
        <v>791.69093680467108</v>
      </c>
    </row>
    <row r="3945" spans="1:6">
      <c r="A3945">
        <v>27</v>
      </c>
      <c r="B3945">
        <v>-89.016000000000005</v>
      </c>
      <c r="C3945">
        <v>5618</v>
      </c>
      <c r="D3945">
        <v>1500000</v>
      </c>
      <c r="E3945">
        <v>833</v>
      </c>
      <c r="F3945" s="3">
        <v>793.829757665074</v>
      </c>
    </row>
    <row r="3946" spans="1:6">
      <c r="A3946">
        <v>28</v>
      </c>
      <c r="B3946">
        <v>-88.896000000000001</v>
      </c>
      <c r="C3946">
        <v>5618</v>
      </c>
      <c r="D3946">
        <v>1500000</v>
      </c>
      <c r="E3946">
        <v>795</v>
      </c>
      <c r="F3946" s="3">
        <v>797.8511609554406</v>
      </c>
    </row>
    <row r="3947" spans="1:6">
      <c r="A3947">
        <v>29</v>
      </c>
      <c r="B3947">
        <v>-88.790999999999997</v>
      </c>
      <c r="C3947">
        <v>5618</v>
      </c>
      <c r="D3947">
        <v>1500000</v>
      </c>
      <c r="E3947">
        <v>802</v>
      </c>
      <c r="F3947" s="3">
        <v>802.19258345651679</v>
      </c>
    </row>
    <row r="3948" spans="1:6">
      <c r="A3948">
        <v>30</v>
      </c>
      <c r="B3948">
        <v>-88.671999999999997</v>
      </c>
      <c r="C3948">
        <v>5618</v>
      </c>
      <c r="D3948">
        <v>1500000</v>
      </c>
      <c r="E3948">
        <v>740</v>
      </c>
      <c r="F3948" s="3"/>
    </row>
    <row r="3949" spans="1:6">
      <c r="A3949">
        <v>31</v>
      </c>
      <c r="B3949">
        <v>-88.56</v>
      </c>
      <c r="C3949">
        <v>5618</v>
      </c>
      <c r="D3949">
        <v>1500000</v>
      </c>
      <c r="E3949">
        <v>735</v>
      </c>
    </row>
    <row r="3950" spans="1:6">
      <c r="A3950">
        <v>32</v>
      </c>
      <c r="B3950">
        <v>-88.451999999999998</v>
      </c>
      <c r="C3950">
        <v>5618</v>
      </c>
      <c r="D3950">
        <v>1500000</v>
      </c>
      <c r="E3950">
        <v>786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316</v>
      </c>
    </row>
    <row r="3956" spans="1:6">
      <c r="A3956" t="s">
        <v>317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255</v>
      </c>
    </row>
    <row r="3960" spans="1:6">
      <c r="A3960" t="s">
        <v>318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59</v>
      </c>
      <c r="B3968" t="s">
        <v>38</v>
      </c>
      <c r="C3968" t="s">
        <v>41</v>
      </c>
      <c r="D3968" t="s">
        <v>58</v>
      </c>
      <c r="E3968" t="s">
        <v>57</v>
      </c>
      <c r="F3968" t="s">
        <v>78</v>
      </c>
    </row>
    <row r="3969" spans="1:10">
      <c r="A3969">
        <v>1</v>
      </c>
      <c r="B3969">
        <v>-91.947999999999993</v>
      </c>
      <c r="C3969">
        <v>6733</v>
      </c>
      <c r="D3969">
        <v>1800000</v>
      </c>
      <c r="E3969">
        <v>670</v>
      </c>
      <c r="J3969" t="s">
        <v>335</v>
      </c>
    </row>
    <row r="3970" spans="1:10">
      <c r="A3970">
        <v>2</v>
      </c>
      <c r="B3970">
        <v>-91.838999999999999</v>
      </c>
      <c r="C3970">
        <v>6733</v>
      </c>
      <c r="D3970">
        <v>1800000</v>
      </c>
      <c r="E3970">
        <v>686</v>
      </c>
    </row>
    <row r="3971" spans="1:10">
      <c r="A3971">
        <v>3</v>
      </c>
      <c r="B3971">
        <v>-91.724000000000004</v>
      </c>
      <c r="C3971">
        <v>6733</v>
      </c>
      <c r="D3971">
        <v>1800000</v>
      </c>
      <c r="E3971">
        <v>792</v>
      </c>
    </row>
    <row r="3972" spans="1:10">
      <c r="A3972">
        <v>4</v>
      </c>
      <c r="B3972">
        <v>-91.611999999999995</v>
      </c>
      <c r="C3972">
        <v>6733</v>
      </c>
      <c r="D3972">
        <v>1800000</v>
      </c>
      <c r="E3972">
        <v>790</v>
      </c>
    </row>
    <row r="3973" spans="1:10">
      <c r="A3973">
        <v>5</v>
      </c>
      <c r="B3973">
        <v>-91.5</v>
      </c>
      <c r="C3973">
        <v>6733</v>
      </c>
      <c r="D3973">
        <v>1800000</v>
      </c>
      <c r="E3973">
        <v>864</v>
      </c>
      <c r="F3973" s="3">
        <v>830.96518476814219</v>
      </c>
    </row>
    <row r="3974" spans="1:10">
      <c r="A3974">
        <v>6</v>
      </c>
      <c r="B3974">
        <v>-91.394000000000005</v>
      </c>
      <c r="C3974">
        <v>6733</v>
      </c>
      <c r="D3974">
        <v>1800000</v>
      </c>
      <c r="E3974">
        <v>828</v>
      </c>
      <c r="F3974" s="3">
        <v>836.43144541100048</v>
      </c>
    </row>
    <row r="3975" spans="1:10">
      <c r="A3975">
        <v>7</v>
      </c>
      <c r="B3975">
        <v>-91.281000000000006</v>
      </c>
      <c r="C3975">
        <v>6733</v>
      </c>
      <c r="D3975">
        <v>1800000</v>
      </c>
      <c r="E3975">
        <v>835</v>
      </c>
      <c r="F3975" s="3">
        <v>843.42815395783566</v>
      </c>
    </row>
    <row r="3976" spans="1:10">
      <c r="A3976">
        <v>8</v>
      </c>
      <c r="B3976">
        <v>-91.165000000000006</v>
      </c>
      <c r="C3976">
        <v>6733</v>
      </c>
      <c r="D3976">
        <v>1800000</v>
      </c>
      <c r="E3976">
        <v>813</v>
      </c>
      <c r="F3976" s="3">
        <v>852.94111682974653</v>
      </c>
    </row>
    <row r="3977" spans="1:10">
      <c r="A3977">
        <v>9</v>
      </c>
      <c r="B3977">
        <v>-91.049000000000007</v>
      </c>
      <c r="C3977">
        <v>6733</v>
      </c>
      <c r="D3977">
        <v>1800000</v>
      </c>
      <c r="E3977">
        <v>872</v>
      </c>
      <c r="F3977" s="3">
        <v>866.4663645563686</v>
      </c>
    </row>
    <row r="3978" spans="1:10">
      <c r="A3978">
        <v>10</v>
      </c>
      <c r="B3978">
        <v>-90.933999999999997</v>
      </c>
      <c r="C3978">
        <v>6733</v>
      </c>
      <c r="D3978">
        <v>1800000</v>
      </c>
      <c r="E3978">
        <v>933</v>
      </c>
      <c r="F3978" s="3">
        <v>885.88081546083311</v>
      </c>
    </row>
    <row r="3979" spans="1:10">
      <c r="A3979">
        <v>11</v>
      </c>
      <c r="B3979">
        <v>-90.823999999999998</v>
      </c>
      <c r="C3979">
        <v>6733</v>
      </c>
      <c r="D3979">
        <v>1800000</v>
      </c>
      <c r="E3979">
        <v>885</v>
      </c>
      <c r="F3979" s="3">
        <v>911.85595778960896</v>
      </c>
    </row>
    <row r="3980" spans="1:10">
      <c r="A3980">
        <v>12</v>
      </c>
      <c r="B3980">
        <v>-90.709000000000003</v>
      </c>
      <c r="C3980">
        <v>6733</v>
      </c>
      <c r="D3980">
        <v>1800000</v>
      </c>
      <c r="E3980">
        <v>929</v>
      </c>
      <c r="F3980" s="3">
        <v>947.75721157885573</v>
      </c>
    </row>
    <row r="3981" spans="1:10">
      <c r="A3981">
        <v>13</v>
      </c>
      <c r="B3981">
        <v>-90.594999999999999</v>
      </c>
      <c r="C3981">
        <v>6733</v>
      </c>
      <c r="D3981">
        <v>1800000</v>
      </c>
      <c r="E3981">
        <v>1045</v>
      </c>
      <c r="F3981" s="3">
        <v>991.30326553333964</v>
      </c>
    </row>
    <row r="3982" spans="1:10">
      <c r="A3982">
        <v>14</v>
      </c>
      <c r="B3982">
        <v>-90.486999999999995</v>
      </c>
      <c r="C3982">
        <v>6733</v>
      </c>
      <c r="D3982">
        <v>1800000</v>
      </c>
      <c r="E3982">
        <v>952</v>
      </c>
      <c r="F3982" s="3">
        <v>1036.733646523081</v>
      </c>
    </row>
    <row r="3983" spans="1:10">
      <c r="A3983">
        <v>15</v>
      </c>
      <c r="B3983">
        <v>-90.372</v>
      </c>
      <c r="C3983">
        <v>6733</v>
      </c>
      <c r="D3983">
        <v>1800000</v>
      </c>
      <c r="E3983">
        <v>1165</v>
      </c>
      <c r="F3983" s="3">
        <v>1083.743707005287</v>
      </c>
    </row>
    <row r="3984" spans="1:10">
      <c r="A3984">
        <v>16</v>
      </c>
      <c r="B3984">
        <v>-90.256</v>
      </c>
      <c r="C3984">
        <v>6733</v>
      </c>
      <c r="D3984">
        <v>1800000</v>
      </c>
      <c r="E3984">
        <v>1111</v>
      </c>
      <c r="F3984" s="3">
        <v>1122.1756942526117</v>
      </c>
    </row>
    <row r="3985" spans="1:6">
      <c r="A3985">
        <v>17</v>
      </c>
      <c r="B3985">
        <v>-90.14</v>
      </c>
      <c r="C3985">
        <v>6733</v>
      </c>
      <c r="D3985">
        <v>1800000</v>
      </c>
      <c r="E3985">
        <v>1130</v>
      </c>
      <c r="F3985" s="3">
        <v>1144.5205054290871</v>
      </c>
    </row>
    <row r="3986" spans="1:6">
      <c r="A3986">
        <v>18</v>
      </c>
      <c r="B3986">
        <v>-90.025000000000006</v>
      </c>
      <c r="C3986">
        <v>6733</v>
      </c>
      <c r="D3986">
        <v>1800000</v>
      </c>
      <c r="E3986">
        <v>1173</v>
      </c>
      <c r="F3986" s="3">
        <v>1146.8762340710346</v>
      </c>
    </row>
    <row r="3987" spans="1:6">
      <c r="A3987">
        <v>19</v>
      </c>
      <c r="B3987">
        <v>-89.918999999999997</v>
      </c>
      <c r="C3987">
        <v>6733</v>
      </c>
      <c r="D3987">
        <v>1800000</v>
      </c>
      <c r="E3987">
        <v>1145</v>
      </c>
      <c r="F3987" s="3">
        <v>1132.0070447808366</v>
      </c>
    </row>
    <row r="3988" spans="1:6">
      <c r="A3988">
        <v>20</v>
      </c>
      <c r="B3988">
        <v>-89.805999999999997</v>
      </c>
      <c r="C3988">
        <v>6733</v>
      </c>
      <c r="D3988">
        <v>1800000</v>
      </c>
      <c r="E3988">
        <v>1072</v>
      </c>
      <c r="F3988" s="3">
        <v>1102.3735509184999</v>
      </c>
    </row>
    <row r="3989" spans="1:6">
      <c r="A3989">
        <v>21</v>
      </c>
      <c r="B3989">
        <v>-89.691000000000003</v>
      </c>
      <c r="C3989">
        <v>6733</v>
      </c>
      <c r="D3989">
        <v>1800000</v>
      </c>
      <c r="E3989">
        <v>1044</v>
      </c>
      <c r="F3989" s="3">
        <v>1064.5367688150807</v>
      </c>
    </row>
    <row r="3990" spans="1:6">
      <c r="A3990">
        <v>22</v>
      </c>
      <c r="B3990">
        <v>-89.576999999999998</v>
      </c>
      <c r="C3990">
        <v>6733</v>
      </c>
      <c r="D3990">
        <v>1800000</v>
      </c>
      <c r="E3990">
        <v>1010</v>
      </c>
      <c r="F3990" s="3">
        <v>1026.7079321592992</v>
      </c>
    </row>
    <row r="3991" spans="1:6">
      <c r="A3991">
        <v>23</v>
      </c>
      <c r="B3991">
        <v>-89.457999999999998</v>
      </c>
      <c r="C3991">
        <v>6733</v>
      </c>
      <c r="D3991">
        <v>1800000</v>
      </c>
      <c r="E3991">
        <v>1042</v>
      </c>
      <c r="F3991" s="3">
        <v>992.94474080539601</v>
      </c>
    </row>
    <row r="3992" spans="1:6">
      <c r="A3992">
        <v>24</v>
      </c>
      <c r="B3992">
        <v>-89.341999999999999</v>
      </c>
      <c r="C3992">
        <v>6733</v>
      </c>
      <c r="D3992">
        <v>1800000</v>
      </c>
      <c r="E3992">
        <v>966</v>
      </c>
      <c r="F3992" s="3">
        <v>968.75066099375158</v>
      </c>
    </row>
    <row r="3993" spans="1:6">
      <c r="A3993">
        <v>25</v>
      </c>
      <c r="B3993">
        <v>-89.234999999999999</v>
      </c>
      <c r="C3993">
        <v>6733</v>
      </c>
      <c r="D3993">
        <v>1800000</v>
      </c>
      <c r="E3993">
        <v>983</v>
      </c>
      <c r="F3993" s="3">
        <v>954.40461711804755</v>
      </c>
    </row>
    <row r="3994" spans="1:6">
      <c r="A3994">
        <v>26</v>
      </c>
      <c r="B3994">
        <v>-89.13</v>
      </c>
      <c r="C3994">
        <v>6733</v>
      </c>
      <c r="D3994">
        <v>1800000</v>
      </c>
      <c r="E3994">
        <v>912</v>
      </c>
      <c r="F3994" s="3">
        <v>946.70405776022119</v>
      </c>
    </row>
    <row r="3995" spans="1:6">
      <c r="A3995">
        <v>27</v>
      </c>
      <c r="B3995">
        <v>-89.016000000000005</v>
      </c>
      <c r="C3995">
        <v>6733</v>
      </c>
      <c r="D3995">
        <v>1800000</v>
      </c>
      <c r="E3995">
        <v>994</v>
      </c>
      <c r="F3995" s="3">
        <v>943.68563749391637</v>
      </c>
    </row>
    <row r="3996" spans="1:6">
      <c r="A3996">
        <v>28</v>
      </c>
      <c r="B3996">
        <v>-88.896000000000001</v>
      </c>
      <c r="C3996">
        <v>6733</v>
      </c>
      <c r="D3996">
        <v>1800000</v>
      </c>
      <c r="E3996">
        <v>949</v>
      </c>
      <c r="F3996" s="3">
        <v>944.44364154241271</v>
      </c>
    </row>
    <row r="3997" spans="1:6">
      <c r="A3997">
        <v>29</v>
      </c>
      <c r="B3997">
        <v>-88.790999999999997</v>
      </c>
      <c r="C3997">
        <v>6733</v>
      </c>
      <c r="D3997">
        <v>1800000</v>
      </c>
      <c r="E3997">
        <v>907</v>
      </c>
      <c r="F3997" s="3">
        <v>947.04619248241909</v>
      </c>
    </row>
    <row r="3998" spans="1:6">
      <c r="A3998">
        <v>30</v>
      </c>
      <c r="B3998">
        <v>-88.671999999999997</v>
      </c>
      <c r="C3998">
        <v>6733</v>
      </c>
      <c r="D3998">
        <v>1800000</v>
      </c>
      <c r="E3998">
        <v>912</v>
      </c>
      <c r="F3998" s="3"/>
    </row>
    <row r="3999" spans="1:6">
      <c r="A3999">
        <v>31</v>
      </c>
      <c r="B3999">
        <v>-88.56</v>
      </c>
      <c r="C3999">
        <v>6733</v>
      </c>
      <c r="D3999">
        <v>1800000</v>
      </c>
      <c r="E3999">
        <v>948</v>
      </c>
    </row>
    <row r="4000" spans="1:6">
      <c r="A4000">
        <v>32</v>
      </c>
      <c r="B4000">
        <v>-88.451999999999998</v>
      </c>
      <c r="C4000">
        <v>6733</v>
      </c>
      <c r="D4000">
        <v>1800000</v>
      </c>
      <c r="E4000">
        <v>980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319</v>
      </c>
    </row>
    <row r="4006" spans="1:1">
      <c r="A4006" t="s">
        <v>317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255</v>
      </c>
    </row>
    <row r="4010" spans="1:1">
      <c r="A4010" t="s">
        <v>320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59</v>
      </c>
      <c r="B4018" t="s">
        <v>38</v>
      </c>
      <c r="C4018" t="s">
        <v>41</v>
      </c>
      <c r="D4018" t="s">
        <v>58</v>
      </c>
      <c r="E4018" t="s">
        <v>57</v>
      </c>
      <c r="F4018" t="s">
        <v>78</v>
      </c>
    </row>
    <row r="4019" spans="1:10">
      <c r="A4019">
        <v>1</v>
      </c>
      <c r="B4019">
        <v>-91.947999999999993</v>
      </c>
      <c r="C4019">
        <v>6723</v>
      </c>
      <c r="D4019">
        <v>1800000</v>
      </c>
      <c r="E4019">
        <v>685</v>
      </c>
      <c r="J4019" t="s">
        <v>336</v>
      </c>
    </row>
    <row r="4020" spans="1:10">
      <c r="A4020">
        <v>2</v>
      </c>
      <c r="B4020">
        <v>-91.838999999999999</v>
      </c>
      <c r="C4020">
        <v>6723</v>
      </c>
      <c r="D4020">
        <v>1800000</v>
      </c>
      <c r="E4020">
        <v>697</v>
      </c>
    </row>
    <row r="4021" spans="1:10">
      <c r="A4021">
        <v>3</v>
      </c>
      <c r="B4021">
        <v>-91.724000000000004</v>
      </c>
      <c r="C4021">
        <v>6723</v>
      </c>
      <c r="D4021">
        <v>1800000</v>
      </c>
      <c r="E4021">
        <v>774</v>
      </c>
    </row>
    <row r="4022" spans="1:10">
      <c r="A4022">
        <v>4</v>
      </c>
      <c r="B4022">
        <v>-91.611999999999995</v>
      </c>
      <c r="C4022">
        <v>6723</v>
      </c>
      <c r="D4022">
        <v>1800000</v>
      </c>
      <c r="E4022">
        <v>775</v>
      </c>
    </row>
    <row r="4023" spans="1:10">
      <c r="A4023">
        <v>5</v>
      </c>
      <c r="B4023">
        <v>-91.5</v>
      </c>
      <c r="C4023">
        <v>6723</v>
      </c>
      <c r="D4023">
        <v>1800000</v>
      </c>
      <c r="E4023">
        <v>811</v>
      </c>
      <c r="F4023" s="3">
        <v>834.73449192387284</v>
      </c>
    </row>
    <row r="4024" spans="1:10">
      <c r="A4024">
        <v>6</v>
      </c>
      <c r="B4024">
        <v>-91.394000000000005</v>
      </c>
      <c r="C4024">
        <v>6723</v>
      </c>
      <c r="D4024">
        <v>1800000</v>
      </c>
      <c r="E4024">
        <v>839</v>
      </c>
      <c r="F4024" s="3">
        <v>842.64462063204189</v>
      </c>
    </row>
    <row r="4025" spans="1:10">
      <c r="A4025">
        <v>7</v>
      </c>
      <c r="B4025">
        <v>-91.281000000000006</v>
      </c>
      <c r="C4025">
        <v>6723</v>
      </c>
      <c r="D4025">
        <v>1800000</v>
      </c>
      <c r="E4025">
        <v>912</v>
      </c>
      <c r="F4025" s="3">
        <v>853.81231432450772</v>
      </c>
    </row>
    <row r="4026" spans="1:10">
      <c r="A4026">
        <v>8</v>
      </c>
      <c r="B4026">
        <v>-91.165000000000006</v>
      </c>
      <c r="C4026">
        <v>6723</v>
      </c>
      <c r="D4026">
        <v>1800000</v>
      </c>
      <c r="E4026">
        <v>885</v>
      </c>
      <c r="F4026" s="3">
        <v>869.99237129804999</v>
      </c>
    </row>
    <row r="4027" spans="1:10">
      <c r="A4027">
        <v>9</v>
      </c>
      <c r="B4027">
        <v>-91.049000000000007</v>
      </c>
      <c r="C4027">
        <v>6723</v>
      </c>
      <c r="D4027">
        <v>1800000</v>
      </c>
      <c r="E4027">
        <v>869</v>
      </c>
      <c r="F4027" s="3">
        <v>893.10198145416234</v>
      </c>
    </row>
    <row r="4028" spans="1:10">
      <c r="A4028">
        <v>10</v>
      </c>
      <c r="B4028">
        <v>-90.933999999999997</v>
      </c>
      <c r="C4028">
        <v>6723</v>
      </c>
      <c r="D4028">
        <v>1800000</v>
      </c>
      <c r="E4028">
        <v>864</v>
      </c>
      <c r="F4028" s="3">
        <v>924.69071920539307</v>
      </c>
    </row>
    <row r="4029" spans="1:10">
      <c r="A4029">
        <v>11</v>
      </c>
      <c r="B4029">
        <v>-90.823999999999998</v>
      </c>
      <c r="C4029">
        <v>6723</v>
      </c>
      <c r="D4029">
        <v>1800000</v>
      </c>
      <c r="E4029">
        <v>1010</v>
      </c>
      <c r="F4029" s="3">
        <v>963.544427463234</v>
      </c>
    </row>
    <row r="4030" spans="1:10">
      <c r="A4030">
        <v>12</v>
      </c>
      <c r="B4030">
        <v>-90.709000000000003</v>
      </c>
      <c r="C4030">
        <v>6723</v>
      </c>
      <c r="D4030">
        <v>1800000</v>
      </c>
      <c r="E4030">
        <v>1005</v>
      </c>
      <c r="F4030" s="3">
        <v>1011.6275080687204</v>
      </c>
    </row>
    <row r="4031" spans="1:10">
      <c r="A4031">
        <v>13</v>
      </c>
      <c r="B4031">
        <v>-90.594999999999999</v>
      </c>
      <c r="C4031">
        <v>6723</v>
      </c>
      <c r="D4031">
        <v>1800000</v>
      </c>
      <c r="E4031">
        <v>1087</v>
      </c>
      <c r="F4031" s="3">
        <v>1062.5380028306649</v>
      </c>
    </row>
    <row r="4032" spans="1:10">
      <c r="A4032">
        <v>14</v>
      </c>
      <c r="B4032">
        <v>-90.486999999999995</v>
      </c>
      <c r="C4032">
        <v>6723</v>
      </c>
      <c r="D4032">
        <v>1800000</v>
      </c>
      <c r="E4032">
        <v>1099</v>
      </c>
      <c r="F4032" s="3">
        <v>1107.7038229088841</v>
      </c>
    </row>
    <row r="4033" spans="1:6">
      <c r="A4033">
        <v>15</v>
      </c>
      <c r="B4033">
        <v>-90.372</v>
      </c>
      <c r="C4033">
        <v>6723</v>
      </c>
      <c r="D4033">
        <v>1800000</v>
      </c>
      <c r="E4033">
        <v>1174</v>
      </c>
      <c r="F4033" s="3">
        <v>1145.1163410193346</v>
      </c>
    </row>
    <row r="4034" spans="1:6">
      <c r="A4034">
        <v>16</v>
      </c>
      <c r="B4034">
        <v>-90.256</v>
      </c>
      <c r="C4034">
        <v>6723</v>
      </c>
      <c r="D4034">
        <v>1800000</v>
      </c>
      <c r="E4034">
        <v>1117</v>
      </c>
      <c r="F4034" s="3">
        <v>1165.1566588756007</v>
      </c>
    </row>
    <row r="4035" spans="1:6">
      <c r="A4035">
        <v>17</v>
      </c>
      <c r="B4035">
        <v>-90.14</v>
      </c>
      <c r="C4035">
        <v>6723</v>
      </c>
      <c r="D4035">
        <v>1800000</v>
      </c>
      <c r="E4035">
        <v>1157</v>
      </c>
      <c r="F4035" s="3">
        <v>1164.1963437752886</v>
      </c>
    </row>
    <row r="4036" spans="1:6">
      <c r="A4036">
        <v>18</v>
      </c>
      <c r="B4036">
        <v>-90.025000000000006</v>
      </c>
      <c r="C4036">
        <v>6723</v>
      </c>
      <c r="D4036">
        <v>1800000</v>
      </c>
      <c r="E4036">
        <v>1166</v>
      </c>
      <c r="F4036" s="3">
        <v>1143.9527291886311</v>
      </c>
    </row>
    <row r="4037" spans="1:6">
      <c r="A4037">
        <v>19</v>
      </c>
      <c r="B4037">
        <v>-89.918999999999997</v>
      </c>
      <c r="C4037">
        <v>6723</v>
      </c>
      <c r="D4037">
        <v>1800000</v>
      </c>
      <c r="E4037">
        <v>1131</v>
      </c>
      <c r="F4037" s="3">
        <v>1112.9800532715315</v>
      </c>
    </row>
    <row r="4038" spans="1:6">
      <c r="A4038">
        <v>20</v>
      </c>
      <c r="B4038">
        <v>-89.805999999999997</v>
      </c>
      <c r="C4038">
        <v>6723</v>
      </c>
      <c r="D4038">
        <v>1800000</v>
      </c>
      <c r="E4038">
        <v>1091</v>
      </c>
      <c r="F4038" s="3">
        <v>1073.8414481043319</v>
      </c>
    </row>
    <row r="4039" spans="1:6">
      <c r="A4039">
        <v>21</v>
      </c>
      <c r="B4039">
        <v>-89.691000000000003</v>
      </c>
      <c r="C4039">
        <v>6723</v>
      </c>
      <c r="D4039">
        <v>1800000</v>
      </c>
      <c r="E4039">
        <v>981</v>
      </c>
      <c r="F4039" s="3">
        <v>1034.6997071046251</v>
      </c>
    </row>
    <row r="4040" spans="1:6">
      <c r="A4040">
        <v>22</v>
      </c>
      <c r="B4040">
        <v>-89.576999999999998</v>
      </c>
      <c r="C4040">
        <v>6723</v>
      </c>
      <c r="D4040">
        <v>1800000</v>
      </c>
      <c r="E4040">
        <v>1009</v>
      </c>
      <c r="F4040" s="3">
        <v>1001.9907130597927</v>
      </c>
    </row>
    <row r="4041" spans="1:6">
      <c r="A4041">
        <v>23</v>
      </c>
      <c r="B4041">
        <v>-89.457999999999998</v>
      </c>
      <c r="C4041">
        <v>6723</v>
      </c>
      <c r="D4041">
        <v>1800000</v>
      </c>
      <c r="E4041">
        <v>981</v>
      </c>
      <c r="F4041" s="3">
        <v>977.17830131947778</v>
      </c>
    </row>
    <row r="4042" spans="1:6">
      <c r="A4042">
        <v>24</v>
      </c>
      <c r="B4042">
        <v>-89.341999999999999</v>
      </c>
      <c r="C4042">
        <v>6723</v>
      </c>
      <c r="D4042">
        <v>1800000</v>
      </c>
      <c r="E4042">
        <v>1019</v>
      </c>
      <c r="F4042" s="3">
        <v>962.30891046813292</v>
      </c>
    </row>
    <row r="4043" spans="1:6">
      <c r="A4043">
        <v>25</v>
      </c>
      <c r="B4043">
        <v>-89.234999999999999</v>
      </c>
      <c r="C4043">
        <v>6723</v>
      </c>
      <c r="D4043">
        <v>1800000</v>
      </c>
      <c r="E4043">
        <v>944</v>
      </c>
      <c r="F4043" s="3">
        <v>955.42337364408468</v>
      </c>
    </row>
    <row r="4044" spans="1:6">
      <c r="A4044">
        <v>26</v>
      </c>
      <c r="B4044">
        <v>-89.13</v>
      </c>
      <c r="C4044">
        <v>6723</v>
      </c>
      <c r="D4044">
        <v>1800000</v>
      </c>
      <c r="E4044">
        <v>915</v>
      </c>
      <c r="F4044" s="3">
        <v>953.35831350879891</v>
      </c>
    </row>
    <row r="4045" spans="1:6">
      <c r="A4045">
        <v>27</v>
      </c>
      <c r="B4045">
        <v>-89.016000000000005</v>
      </c>
      <c r="C4045">
        <v>6723</v>
      </c>
      <c r="D4045">
        <v>1800000</v>
      </c>
      <c r="E4045">
        <v>958</v>
      </c>
      <c r="F4045" s="3">
        <v>954.59395035569287</v>
      </c>
    </row>
    <row r="4046" spans="1:6">
      <c r="A4046">
        <v>28</v>
      </c>
      <c r="B4046">
        <v>-88.896000000000001</v>
      </c>
      <c r="C4046">
        <v>6723</v>
      </c>
      <c r="D4046">
        <v>1800000</v>
      </c>
      <c r="E4046">
        <v>970</v>
      </c>
      <c r="F4046" s="3">
        <v>958.19153247322902</v>
      </c>
    </row>
    <row r="4047" spans="1:6">
      <c r="A4047">
        <v>29</v>
      </c>
      <c r="B4047">
        <v>-88.790999999999997</v>
      </c>
      <c r="C4047">
        <v>6723</v>
      </c>
      <c r="D4047">
        <v>1800000</v>
      </c>
      <c r="E4047">
        <v>960</v>
      </c>
      <c r="F4047" s="3">
        <v>962.36407193420052</v>
      </c>
    </row>
    <row r="4048" spans="1:6">
      <c r="A4048">
        <v>30</v>
      </c>
      <c r="B4048">
        <v>-88.671999999999997</v>
      </c>
      <c r="C4048">
        <v>6723</v>
      </c>
      <c r="D4048">
        <v>1800000</v>
      </c>
      <c r="E4048">
        <v>943</v>
      </c>
      <c r="F4048" s="3"/>
    </row>
    <row r="4049" spans="1:5">
      <c r="A4049">
        <v>31</v>
      </c>
      <c r="B4049">
        <v>-88.56</v>
      </c>
      <c r="C4049">
        <v>6723</v>
      </c>
      <c r="D4049">
        <v>1800000</v>
      </c>
      <c r="E4049">
        <v>923</v>
      </c>
    </row>
    <row r="4050" spans="1:5">
      <c r="A4050">
        <v>32</v>
      </c>
      <c r="B4050">
        <v>-88.451999999999998</v>
      </c>
      <c r="C4050">
        <v>6723</v>
      </c>
      <c r="D4050">
        <v>1800000</v>
      </c>
      <c r="E4050">
        <v>936</v>
      </c>
    </row>
    <row r="4051" spans="1:5">
      <c r="A4051" t="s">
        <v>0</v>
      </c>
    </row>
    <row r="4052" spans="1:5">
      <c r="A4052" t="s">
        <v>0</v>
      </c>
    </row>
    <row r="4053" spans="1:5">
      <c r="A4053" t="s">
        <v>0</v>
      </c>
    </row>
    <row r="4054" spans="1:5">
      <c r="A4054" t="s">
        <v>0</v>
      </c>
    </row>
    <row r="4055" spans="1:5">
      <c r="A4055" t="s">
        <v>321</v>
      </c>
    </row>
    <row r="4056" spans="1:5">
      <c r="A4056" t="s">
        <v>317</v>
      </c>
    </row>
    <row r="4057" spans="1:5">
      <c r="A4057" t="s">
        <v>3</v>
      </c>
    </row>
    <row r="4058" spans="1:5">
      <c r="A4058" t="s">
        <v>4</v>
      </c>
    </row>
    <row r="4059" spans="1:5">
      <c r="A4059" t="s">
        <v>255</v>
      </c>
    </row>
    <row r="4060" spans="1:5">
      <c r="A4060" t="s">
        <v>322</v>
      </c>
    </row>
    <row r="4061" spans="1:5">
      <c r="A4061" t="s">
        <v>7</v>
      </c>
    </row>
    <row r="4062" spans="1:5">
      <c r="A4062" t="s">
        <v>8</v>
      </c>
    </row>
    <row r="4063" spans="1:5">
      <c r="A4063" t="s">
        <v>9</v>
      </c>
    </row>
    <row r="4064" spans="1:5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59</v>
      </c>
      <c r="B4068" t="s">
        <v>38</v>
      </c>
      <c r="C4068" t="s">
        <v>41</v>
      </c>
      <c r="D4068" t="s">
        <v>58</v>
      </c>
      <c r="E4068" t="s">
        <v>57</v>
      </c>
      <c r="F4068" t="s">
        <v>78</v>
      </c>
    </row>
    <row r="4069" spans="1:10">
      <c r="A4069">
        <v>1</v>
      </c>
      <c r="B4069">
        <v>-91.947999999999993</v>
      </c>
      <c r="C4069">
        <v>6723</v>
      </c>
      <c r="D4069">
        <v>1800000</v>
      </c>
      <c r="E4069">
        <v>759</v>
      </c>
      <c r="J4069" t="s">
        <v>337</v>
      </c>
    </row>
    <row r="4070" spans="1:10">
      <c r="A4070">
        <v>2</v>
      </c>
      <c r="B4070">
        <v>-91.838999999999999</v>
      </c>
      <c r="C4070">
        <v>6723</v>
      </c>
      <c r="D4070">
        <v>1800000</v>
      </c>
      <c r="E4070">
        <v>766</v>
      </c>
    </row>
    <row r="4071" spans="1:10">
      <c r="A4071">
        <v>3</v>
      </c>
      <c r="B4071">
        <v>-91.724000000000004</v>
      </c>
      <c r="C4071">
        <v>6723</v>
      </c>
      <c r="D4071">
        <v>1800000</v>
      </c>
      <c r="E4071">
        <v>730</v>
      </c>
    </row>
    <row r="4072" spans="1:10">
      <c r="A4072">
        <v>4</v>
      </c>
      <c r="B4072">
        <v>-91.611999999999995</v>
      </c>
      <c r="C4072">
        <v>6723</v>
      </c>
      <c r="D4072">
        <v>1800000</v>
      </c>
      <c r="E4072">
        <v>801</v>
      </c>
    </row>
    <row r="4073" spans="1:10">
      <c r="A4073">
        <v>5</v>
      </c>
      <c r="B4073">
        <v>-91.5</v>
      </c>
      <c r="C4073">
        <v>6723</v>
      </c>
      <c r="D4073">
        <v>1800000</v>
      </c>
      <c r="E4073">
        <v>798</v>
      </c>
      <c r="F4073" s="3">
        <v>821.83469320344022</v>
      </c>
    </row>
    <row r="4074" spans="1:10">
      <c r="A4074">
        <v>6</v>
      </c>
      <c r="B4074">
        <v>-91.394000000000005</v>
      </c>
      <c r="C4074">
        <v>6723</v>
      </c>
      <c r="D4074">
        <v>1800000</v>
      </c>
      <c r="E4074">
        <v>861</v>
      </c>
      <c r="F4074" s="3">
        <v>833.03593707226435</v>
      </c>
    </row>
    <row r="4075" spans="1:10">
      <c r="A4075">
        <v>7</v>
      </c>
      <c r="B4075">
        <v>-91.281000000000006</v>
      </c>
      <c r="C4075">
        <v>6723</v>
      </c>
      <c r="D4075">
        <v>1800000</v>
      </c>
      <c r="E4075">
        <v>854</v>
      </c>
      <c r="F4075" s="3">
        <v>848.26056877446661</v>
      </c>
    </row>
    <row r="4076" spans="1:10">
      <c r="A4076">
        <v>8</v>
      </c>
      <c r="B4076">
        <v>-91.165000000000006</v>
      </c>
      <c r="C4076">
        <v>6723</v>
      </c>
      <c r="D4076">
        <v>1800000</v>
      </c>
      <c r="E4076">
        <v>898</v>
      </c>
      <c r="F4076" s="3">
        <v>868.30609762685015</v>
      </c>
    </row>
    <row r="4077" spans="1:10">
      <c r="A4077">
        <v>9</v>
      </c>
      <c r="B4077">
        <v>-91.049000000000007</v>
      </c>
      <c r="C4077">
        <v>6723</v>
      </c>
      <c r="D4077">
        <v>1800000</v>
      </c>
      <c r="E4077">
        <v>864</v>
      </c>
      <c r="F4077" s="3">
        <v>893.44390212889266</v>
      </c>
    </row>
    <row r="4078" spans="1:10">
      <c r="A4078">
        <v>10</v>
      </c>
      <c r="B4078">
        <v>-90.933999999999997</v>
      </c>
      <c r="C4078">
        <v>6723</v>
      </c>
      <c r="D4078">
        <v>1800000</v>
      </c>
      <c r="E4078">
        <v>896</v>
      </c>
      <c r="F4078" s="3">
        <v>923.36294186718362</v>
      </c>
    </row>
    <row r="4079" spans="1:10">
      <c r="A4079">
        <v>11</v>
      </c>
      <c r="B4079">
        <v>-90.823999999999998</v>
      </c>
      <c r="C4079">
        <v>6723</v>
      </c>
      <c r="D4079">
        <v>1800000</v>
      </c>
      <c r="E4079">
        <v>960</v>
      </c>
      <c r="F4079" s="3">
        <v>955.75644321319896</v>
      </c>
    </row>
    <row r="4080" spans="1:10">
      <c r="A4080">
        <v>12</v>
      </c>
      <c r="B4080">
        <v>-90.709000000000003</v>
      </c>
      <c r="C4080">
        <v>6723</v>
      </c>
      <c r="D4080">
        <v>1800000</v>
      </c>
      <c r="E4080">
        <v>962</v>
      </c>
      <c r="F4080" s="3">
        <v>991.62050469589531</v>
      </c>
    </row>
    <row r="4081" spans="1:6">
      <c r="A4081">
        <v>13</v>
      </c>
      <c r="B4081">
        <v>-90.594999999999999</v>
      </c>
      <c r="C4081">
        <v>6723</v>
      </c>
      <c r="D4081">
        <v>1800000</v>
      </c>
      <c r="E4081">
        <v>1071</v>
      </c>
      <c r="F4081" s="3">
        <v>1026.3031155057179</v>
      </c>
    </row>
    <row r="4082" spans="1:6">
      <c r="A4082">
        <v>14</v>
      </c>
      <c r="B4082">
        <v>-90.486999999999995</v>
      </c>
      <c r="C4082">
        <v>6723</v>
      </c>
      <c r="D4082">
        <v>1800000</v>
      </c>
      <c r="E4082">
        <v>1091</v>
      </c>
      <c r="F4082" s="3">
        <v>1055.2468008647988</v>
      </c>
    </row>
    <row r="4083" spans="1:6">
      <c r="A4083">
        <v>15</v>
      </c>
      <c r="B4083">
        <v>-90.372</v>
      </c>
      <c r="C4083">
        <v>6723</v>
      </c>
      <c r="D4083">
        <v>1800000</v>
      </c>
      <c r="E4083">
        <v>1100</v>
      </c>
      <c r="F4083" s="3">
        <v>1078.636002359578</v>
      </c>
    </row>
    <row r="4084" spans="1:6">
      <c r="A4084">
        <v>16</v>
      </c>
      <c r="B4084">
        <v>-90.256</v>
      </c>
      <c r="C4084">
        <v>6723</v>
      </c>
      <c r="D4084">
        <v>1800000</v>
      </c>
      <c r="E4084">
        <v>1021</v>
      </c>
      <c r="F4084" s="3">
        <v>1091.8777226636364</v>
      </c>
    </row>
    <row r="4085" spans="1:6">
      <c r="A4085">
        <v>17</v>
      </c>
      <c r="B4085">
        <v>-90.14</v>
      </c>
      <c r="C4085">
        <v>6723</v>
      </c>
      <c r="D4085">
        <v>1800000</v>
      </c>
      <c r="E4085">
        <v>1123</v>
      </c>
      <c r="F4085" s="3">
        <v>1093.5367784189436</v>
      </c>
    </row>
    <row r="4086" spans="1:6">
      <c r="A4086">
        <v>18</v>
      </c>
      <c r="B4086">
        <v>-90.025000000000006</v>
      </c>
      <c r="C4086">
        <v>6723</v>
      </c>
      <c r="D4086">
        <v>1800000</v>
      </c>
      <c r="E4086">
        <v>1045</v>
      </c>
      <c r="F4086" s="3">
        <v>1084.3394813358814</v>
      </c>
    </row>
    <row r="4087" spans="1:6">
      <c r="A4087">
        <v>19</v>
      </c>
      <c r="B4087">
        <v>-89.918999999999997</v>
      </c>
      <c r="C4087">
        <v>6723</v>
      </c>
      <c r="D4087">
        <v>1800000</v>
      </c>
      <c r="E4087">
        <v>1121</v>
      </c>
      <c r="F4087" s="3">
        <v>1068.1689368975512</v>
      </c>
    </row>
    <row r="4088" spans="1:6">
      <c r="A4088">
        <v>20</v>
      </c>
      <c r="B4088">
        <v>-89.805999999999997</v>
      </c>
      <c r="C4088">
        <v>6723</v>
      </c>
      <c r="D4088">
        <v>1800000</v>
      </c>
      <c r="E4088">
        <v>1023</v>
      </c>
      <c r="F4088" s="3">
        <v>1045.7182342374397</v>
      </c>
    </row>
    <row r="4089" spans="1:6">
      <c r="A4089">
        <v>21</v>
      </c>
      <c r="B4089">
        <v>-89.691000000000003</v>
      </c>
      <c r="C4089">
        <v>6723</v>
      </c>
      <c r="D4089">
        <v>1800000</v>
      </c>
      <c r="E4089">
        <v>1055</v>
      </c>
      <c r="F4089" s="3">
        <v>1020.7725885640245</v>
      </c>
    </row>
    <row r="4090" spans="1:6">
      <c r="A4090">
        <v>22</v>
      </c>
      <c r="B4090">
        <v>-89.576999999999998</v>
      </c>
      <c r="C4090">
        <v>6723</v>
      </c>
      <c r="D4090">
        <v>1800000</v>
      </c>
      <c r="E4090">
        <v>961</v>
      </c>
      <c r="F4090" s="3">
        <v>997.11663448895354</v>
      </c>
    </row>
    <row r="4091" spans="1:6">
      <c r="A4091">
        <v>23</v>
      </c>
      <c r="B4091">
        <v>-89.457999999999998</v>
      </c>
      <c r="C4091">
        <v>6723</v>
      </c>
      <c r="D4091">
        <v>1800000</v>
      </c>
      <c r="E4091">
        <v>980</v>
      </c>
      <c r="F4091" s="3">
        <v>976.07229285638016</v>
      </c>
    </row>
    <row r="4092" spans="1:6">
      <c r="A4092">
        <v>24</v>
      </c>
      <c r="B4092">
        <v>-89.341999999999999</v>
      </c>
      <c r="C4092">
        <v>6723</v>
      </c>
      <c r="D4092">
        <v>1800000</v>
      </c>
      <c r="E4092">
        <v>930</v>
      </c>
      <c r="F4092" s="3">
        <v>960.49384225969152</v>
      </c>
    </row>
    <row r="4093" spans="1:6">
      <c r="A4093">
        <v>25</v>
      </c>
      <c r="B4093">
        <v>-89.234999999999999</v>
      </c>
      <c r="C4093">
        <v>6723</v>
      </c>
      <c r="D4093">
        <v>1800000</v>
      </c>
      <c r="E4093">
        <v>1010</v>
      </c>
      <c r="F4093" s="3">
        <v>950.71207786222419</v>
      </c>
    </row>
    <row r="4094" spans="1:6">
      <c r="A4094">
        <v>26</v>
      </c>
      <c r="B4094">
        <v>-89.13</v>
      </c>
      <c r="C4094">
        <v>6723</v>
      </c>
      <c r="D4094">
        <v>1800000</v>
      </c>
      <c r="E4094">
        <v>971</v>
      </c>
      <c r="F4094" s="3">
        <v>945.05172823608734</v>
      </c>
    </row>
    <row r="4095" spans="1:6">
      <c r="A4095">
        <v>27</v>
      </c>
      <c r="B4095">
        <v>-89.016000000000005</v>
      </c>
      <c r="C4095">
        <v>6723</v>
      </c>
      <c r="D4095">
        <v>1800000</v>
      </c>
      <c r="E4095">
        <v>915</v>
      </c>
      <c r="F4095" s="3">
        <v>942.57751772850463</v>
      </c>
    </row>
    <row r="4096" spans="1:6">
      <c r="A4096">
        <v>28</v>
      </c>
      <c r="B4096">
        <v>-88.896000000000001</v>
      </c>
      <c r="C4096">
        <v>6723</v>
      </c>
      <c r="D4096">
        <v>1800000</v>
      </c>
      <c r="E4096">
        <v>957</v>
      </c>
      <c r="F4096" s="3">
        <v>943.09262900776616</v>
      </c>
    </row>
    <row r="4097" spans="1:6">
      <c r="A4097">
        <v>29</v>
      </c>
      <c r="B4097">
        <v>-88.790999999999997</v>
      </c>
      <c r="C4097">
        <v>6723</v>
      </c>
      <c r="D4097">
        <v>1800000</v>
      </c>
      <c r="E4097">
        <v>922</v>
      </c>
      <c r="F4097" s="3">
        <v>945.37404374948153</v>
      </c>
    </row>
    <row r="4098" spans="1:6">
      <c r="A4098">
        <v>30</v>
      </c>
      <c r="B4098">
        <v>-88.671999999999997</v>
      </c>
      <c r="C4098">
        <v>6723</v>
      </c>
      <c r="D4098">
        <v>1800000</v>
      </c>
      <c r="E4098">
        <v>911</v>
      </c>
      <c r="F4098" s="3"/>
    </row>
    <row r="4099" spans="1:6">
      <c r="A4099">
        <v>31</v>
      </c>
      <c r="B4099">
        <v>-88.56</v>
      </c>
      <c r="C4099">
        <v>6723</v>
      </c>
      <c r="D4099">
        <v>1800000</v>
      </c>
      <c r="E4099">
        <v>902</v>
      </c>
    </row>
    <row r="4100" spans="1:6">
      <c r="A4100">
        <v>32</v>
      </c>
      <c r="B4100">
        <v>-88.451999999999998</v>
      </c>
      <c r="C4100">
        <v>6723</v>
      </c>
      <c r="D4100">
        <v>1800000</v>
      </c>
      <c r="E4100">
        <v>996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323</v>
      </c>
    </row>
    <row r="4106" spans="1:6">
      <c r="A4106" t="s">
        <v>317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255</v>
      </c>
    </row>
    <row r="4110" spans="1:6">
      <c r="A4110" t="s">
        <v>324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59</v>
      </c>
      <c r="B4118" t="s">
        <v>38</v>
      </c>
      <c r="C4118" t="s">
        <v>41</v>
      </c>
      <c r="D4118" t="s">
        <v>58</v>
      </c>
      <c r="E4118" t="s">
        <v>57</v>
      </c>
      <c r="F4118" t="s">
        <v>78</v>
      </c>
    </row>
    <row r="4119" spans="1:10">
      <c r="A4119">
        <v>1</v>
      </c>
      <c r="B4119">
        <v>-91.947999999999993</v>
      </c>
      <c r="C4119">
        <v>6726</v>
      </c>
      <c r="D4119">
        <v>1800000</v>
      </c>
      <c r="E4119">
        <v>728</v>
      </c>
      <c r="J4119" t="s">
        <v>338</v>
      </c>
    </row>
    <row r="4120" spans="1:10">
      <c r="A4120">
        <v>2</v>
      </c>
      <c r="B4120">
        <v>-91.838999999999999</v>
      </c>
      <c r="C4120">
        <v>6726</v>
      </c>
      <c r="D4120">
        <v>1800000</v>
      </c>
      <c r="E4120">
        <v>708</v>
      </c>
    </row>
    <row r="4121" spans="1:10">
      <c r="A4121">
        <v>3</v>
      </c>
      <c r="B4121">
        <v>-91.724000000000004</v>
      </c>
      <c r="C4121">
        <v>6726</v>
      </c>
      <c r="D4121">
        <v>1800000</v>
      </c>
      <c r="E4121">
        <v>794</v>
      </c>
    </row>
    <row r="4122" spans="1:10">
      <c r="A4122">
        <v>4</v>
      </c>
      <c r="B4122">
        <v>-91.611999999999995</v>
      </c>
      <c r="C4122">
        <v>6726</v>
      </c>
      <c r="D4122">
        <v>1800000</v>
      </c>
      <c r="E4122">
        <v>776</v>
      </c>
    </row>
    <row r="4123" spans="1:10">
      <c r="A4123">
        <v>5</v>
      </c>
      <c r="B4123">
        <v>-91.5</v>
      </c>
      <c r="C4123">
        <v>6726</v>
      </c>
      <c r="D4123">
        <v>1800000</v>
      </c>
      <c r="E4123">
        <v>795</v>
      </c>
      <c r="F4123" s="3">
        <v>832.63263088990254</v>
      </c>
    </row>
    <row r="4124" spans="1:10">
      <c r="A4124">
        <v>6</v>
      </c>
      <c r="B4124">
        <v>-91.394000000000005</v>
      </c>
      <c r="C4124">
        <v>6726</v>
      </c>
      <c r="D4124">
        <v>1800000</v>
      </c>
      <c r="E4124">
        <v>852</v>
      </c>
      <c r="F4124" s="3">
        <v>838.94624345347404</v>
      </c>
    </row>
    <row r="4125" spans="1:10">
      <c r="A4125">
        <v>7</v>
      </c>
      <c r="B4125">
        <v>-91.281000000000006</v>
      </c>
      <c r="C4125">
        <v>6726</v>
      </c>
      <c r="D4125">
        <v>1800000</v>
      </c>
      <c r="E4125">
        <v>865</v>
      </c>
      <c r="F4125" s="3">
        <v>847.6441622569946</v>
      </c>
    </row>
    <row r="4126" spans="1:10">
      <c r="A4126">
        <v>8</v>
      </c>
      <c r="B4126">
        <v>-91.165000000000006</v>
      </c>
      <c r="C4126">
        <v>6726</v>
      </c>
      <c r="D4126">
        <v>1800000</v>
      </c>
      <c r="E4126">
        <v>870</v>
      </c>
      <c r="F4126" s="3">
        <v>859.97718073984754</v>
      </c>
    </row>
    <row r="4127" spans="1:10">
      <c r="A4127">
        <v>9</v>
      </c>
      <c r="B4127">
        <v>-91.049000000000007</v>
      </c>
      <c r="C4127">
        <v>6726</v>
      </c>
      <c r="D4127">
        <v>1800000</v>
      </c>
      <c r="E4127">
        <v>862</v>
      </c>
      <c r="F4127" s="3">
        <v>877.37553064043834</v>
      </c>
    </row>
    <row r="4128" spans="1:10">
      <c r="A4128">
        <v>10</v>
      </c>
      <c r="B4128">
        <v>-90.933999999999997</v>
      </c>
      <c r="C4128">
        <v>6726</v>
      </c>
      <c r="D4128">
        <v>1800000</v>
      </c>
      <c r="E4128">
        <v>947</v>
      </c>
      <c r="F4128" s="3">
        <v>901.1291242870011</v>
      </c>
    </row>
    <row r="4129" spans="1:6">
      <c r="A4129">
        <v>11</v>
      </c>
      <c r="B4129">
        <v>-90.823999999999998</v>
      </c>
      <c r="C4129">
        <v>6726</v>
      </c>
      <c r="D4129">
        <v>1800000</v>
      </c>
      <c r="E4129">
        <v>956</v>
      </c>
      <c r="F4129" s="3">
        <v>930.62515756120695</v>
      </c>
    </row>
    <row r="4130" spans="1:6">
      <c r="A4130">
        <v>12</v>
      </c>
      <c r="B4130">
        <v>-90.709000000000003</v>
      </c>
      <c r="C4130">
        <v>6726</v>
      </c>
      <c r="D4130">
        <v>1800000</v>
      </c>
      <c r="E4130">
        <v>905</v>
      </c>
      <c r="F4130" s="3">
        <v>967.88909771719398</v>
      </c>
    </row>
    <row r="4131" spans="1:6">
      <c r="A4131">
        <v>13</v>
      </c>
      <c r="B4131">
        <v>-90.594999999999999</v>
      </c>
      <c r="C4131">
        <v>6726</v>
      </c>
      <c r="D4131">
        <v>1800000</v>
      </c>
      <c r="E4131">
        <v>1002</v>
      </c>
      <c r="F4131" s="3">
        <v>1008.7233075705813</v>
      </c>
    </row>
    <row r="4132" spans="1:6">
      <c r="A4132">
        <v>14</v>
      </c>
      <c r="B4132">
        <v>-90.486999999999995</v>
      </c>
      <c r="C4132">
        <v>6726</v>
      </c>
      <c r="D4132">
        <v>1800000</v>
      </c>
      <c r="E4132">
        <v>1047</v>
      </c>
      <c r="F4132" s="3">
        <v>1046.8884756631271</v>
      </c>
    </row>
    <row r="4133" spans="1:6">
      <c r="A4133">
        <v>15</v>
      </c>
      <c r="B4133">
        <v>-90.372</v>
      </c>
      <c r="C4133">
        <v>6726</v>
      </c>
      <c r="D4133">
        <v>1800000</v>
      </c>
      <c r="E4133">
        <v>1149</v>
      </c>
      <c r="F4133" s="3">
        <v>1081.4439654544401</v>
      </c>
    </row>
    <row r="4134" spans="1:6">
      <c r="A4134">
        <v>16</v>
      </c>
      <c r="B4134">
        <v>-90.256</v>
      </c>
      <c r="C4134">
        <v>6726</v>
      </c>
      <c r="D4134">
        <v>1800000</v>
      </c>
      <c r="E4134">
        <v>1045</v>
      </c>
      <c r="F4134" s="3">
        <v>1104.3742377656924</v>
      </c>
    </row>
    <row r="4135" spans="1:6">
      <c r="A4135">
        <v>17</v>
      </c>
      <c r="B4135">
        <v>-90.14</v>
      </c>
      <c r="C4135">
        <v>6726</v>
      </c>
      <c r="D4135">
        <v>1800000</v>
      </c>
      <c r="E4135">
        <v>1140</v>
      </c>
      <c r="F4135" s="3">
        <v>1111.5558044746347</v>
      </c>
    </row>
    <row r="4136" spans="1:6">
      <c r="A4136">
        <v>18</v>
      </c>
      <c r="B4136">
        <v>-90.025000000000006</v>
      </c>
      <c r="C4136">
        <v>6726</v>
      </c>
      <c r="D4136">
        <v>1800000</v>
      </c>
      <c r="E4136">
        <v>1084</v>
      </c>
      <c r="F4136" s="3">
        <v>1102.5877035800372</v>
      </c>
    </row>
    <row r="4137" spans="1:6">
      <c r="A4137">
        <v>19</v>
      </c>
      <c r="B4137">
        <v>-89.918999999999997</v>
      </c>
      <c r="C4137">
        <v>6726</v>
      </c>
      <c r="D4137">
        <v>1800000</v>
      </c>
      <c r="E4137">
        <v>1098</v>
      </c>
      <c r="F4137" s="3">
        <v>1082.5093136551891</v>
      </c>
    </row>
    <row r="4138" spans="1:6">
      <c r="A4138">
        <v>20</v>
      </c>
      <c r="B4138">
        <v>-89.805999999999997</v>
      </c>
      <c r="C4138">
        <v>6726</v>
      </c>
      <c r="D4138">
        <v>1800000</v>
      </c>
      <c r="E4138">
        <v>1090</v>
      </c>
      <c r="F4138" s="3">
        <v>1053.2676086927011</v>
      </c>
    </row>
    <row r="4139" spans="1:6">
      <c r="A4139">
        <v>21</v>
      </c>
      <c r="B4139">
        <v>-89.691000000000003</v>
      </c>
      <c r="C4139">
        <v>6726</v>
      </c>
      <c r="D4139">
        <v>1800000</v>
      </c>
      <c r="E4139">
        <v>983</v>
      </c>
      <c r="F4139" s="3">
        <v>1020.9086033187874</v>
      </c>
    </row>
    <row r="4140" spans="1:6">
      <c r="A4140">
        <v>22</v>
      </c>
      <c r="B4140">
        <v>-89.576999999999998</v>
      </c>
      <c r="C4140">
        <v>6726</v>
      </c>
      <c r="D4140">
        <v>1800000</v>
      </c>
      <c r="E4140">
        <v>982</v>
      </c>
      <c r="F4140" s="3">
        <v>991.32653222125475</v>
      </c>
    </row>
    <row r="4141" spans="1:6">
      <c r="A4141">
        <v>23</v>
      </c>
      <c r="B4141">
        <v>-89.457999999999998</v>
      </c>
      <c r="C4141">
        <v>6726</v>
      </c>
      <c r="D4141">
        <v>1800000</v>
      </c>
      <c r="E4141">
        <v>952</v>
      </c>
      <c r="F4141" s="3">
        <v>966.65982595033995</v>
      </c>
    </row>
    <row r="4142" spans="1:6">
      <c r="A4142">
        <v>24</v>
      </c>
      <c r="B4142">
        <v>-89.341999999999999</v>
      </c>
      <c r="C4142">
        <v>6726</v>
      </c>
      <c r="D4142">
        <v>1800000</v>
      </c>
      <c r="E4142">
        <v>982</v>
      </c>
      <c r="F4142" s="3">
        <v>950.04318832173669</v>
      </c>
    </row>
    <row r="4143" spans="1:6">
      <c r="A4143">
        <v>25</v>
      </c>
      <c r="B4143">
        <v>-89.234999999999999</v>
      </c>
      <c r="C4143">
        <v>6726</v>
      </c>
      <c r="D4143">
        <v>1800000</v>
      </c>
      <c r="E4143">
        <v>954</v>
      </c>
      <c r="F4143" s="3">
        <v>940.86259284559605</v>
      </c>
    </row>
    <row r="4144" spans="1:6">
      <c r="A4144">
        <v>26</v>
      </c>
      <c r="B4144">
        <v>-89.13</v>
      </c>
      <c r="C4144">
        <v>6726</v>
      </c>
      <c r="D4144">
        <v>1800000</v>
      </c>
      <c r="E4144">
        <v>913</v>
      </c>
      <c r="F4144" s="3">
        <v>936.51595442299811</v>
      </c>
    </row>
    <row r="4145" spans="1:6">
      <c r="A4145">
        <v>27</v>
      </c>
      <c r="B4145">
        <v>-89.016000000000005</v>
      </c>
      <c r="C4145">
        <v>6726</v>
      </c>
      <c r="D4145">
        <v>1800000</v>
      </c>
      <c r="E4145">
        <v>955</v>
      </c>
      <c r="F4145" s="3">
        <v>935.58318029790314</v>
      </c>
    </row>
    <row r="4146" spans="1:6">
      <c r="A4146">
        <v>28</v>
      </c>
      <c r="B4146">
        <v>-88.896000000000001</v>
      </c>
      <c r="C4146">
        <v>6726</v>
      </c>
      <c r="D4146">
        <v>1800000</v>
      </c>
      <c r="E4146">
        <v>928</v>
      </c>
      <c r="F4146" s="3">
        <v>937.34353868972653</v>
      </c>
    </row>
    <row r="4147" spans="1:6">
      <c r="A4147">
        <v>29</v>
      </c>
      <c r="B4147">
        <v>-88.790999999999997</v>
      </c>
      <c r="C4147">
        <v>6726</v>
      </c>
      <c r="D4147">
        <v>1800000</v>
      </c>
      <c r="E4147">
        <v>935</v>
      </c>
      <c r="F4147" s="3">
        <v>940.22773281584477</v>
      </c>
    </row>
    <row r="4148" spans="1:6">
      <c r="A4148">
        <v>30</v>
      </c>
      <c r="B4148">
        <v>-88.671999999999997</v>
      </c>
      <c r="C4148">
        <v>6726</v>
      </c>
      <c r="D4148">
        <v>1800000</v>
      </c>
      <c r="E4148">
        <v>942</v>
      </c>
      <c r="F4148" s="3"/>
    </row>
    <row r="4149" spans="1:6">
      <c r="A4149">
        <v>31</v>
      </c>
      <c r="B4149">
        <v>-88.56</v>
      </c>
      <c r="C4149">
        <v>6726</v>
      </c>
      <c r="D4149">
        <v>1800000</v>
      </c>
      <c r="E4149">
        <v>894</v>
      </c>
    </row>
    <row r="4150" spans="1:6">
      <c r="A4150">
        <v>32</v>
      </c>
      <c r="B4150">
        <v>-88.451999999999998</v>
      </c>
      <c r="C4150">
        <v>6726</v>
      </c>
      <c r="D4150">
        <v>1800000</v>
      </c>
      <c r="E4150">
        <v>958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325</v>
      </c>
    </row>
    <row r="4156" spans="1:6">
      <c r="A4156" t="s">
        <v>317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255</v>
      </c>
    </row>
    <row r="4160" spans="1:6">
      <c r="A4160" t="s">
        <v>326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59</v>
      </c>
      <c r="B4168" t="s">
        <v>38</v>
      </c>
      <c r="C4168" t="s">
        <v>41</v>
      </c>
      <c r="D4168" t="s">
        <v>58</v>
      </c>
      <c r="E4168" t="s">
        <v>57</v>
      </c>
      <c r="F4168" t="s">
        <v>78</v>
      </c>
    </row>
    <row r="4169" spans="1:10">
      <c r="A4169">
        <v>1</v>
      </c>
      <c r="B4169">
        <v>-91.947999999999993</v>
      </c>
      <c r="C4169">
        <v>6717</v>
      </c>
      <c r="D4169">
        <v>1800000</v>
      </c>
      <c r="E4169">
        <v>712</v>
      </c>
      <c r="J4169" t="s">
        <v>339</v>
      </c>
    </row>
    <row r="4170" spans="1:10">
      <c r="A4170">
        <v>2</v>
      </c>
      <c r="B4170">
        <v>-91.838999999999999</v>
      </c>
      <c r="C4170">
        <v>6717</v>
      </c>
      <c r="D4170">
        <v>1800000</v>
      </c>
      <c r="E4170">
        <v>741</v>
      </c>
    </row>
    <row r="4171" spans="1:10">
      <c r="A4171">
        <v>3</v>
      </c>
      <c r="B4171">
        <v>-91.724000000000004</v>
      </c>
      <c r="C4171">
        <v>6717</v>
      </c>
      <c r="D4171">
        <v>1800000</v>
      </c>
      <c r="E4171">
        <v>838</v>
      </c>
    </row>
    <row r="4172" spans="1:10">
      <c r="A4172">
        <v>4</v>
      </c>
      <c r="B4172">
        <v>-91.611999999999995</v>
      </c>
      <c r="C4172">
        <v>6717</v>
      </c>
      <c r="D4172">
        <v>1800000</v>
      </c>
      <c r="E4172">
        <v>787</v>
      </c>
    </row>
    <row r="4173" spans="1:10">
      <c r="A4173">
        <v>5</v>
      </c>
      <c r="B4173">
        <v>-91.5</v>
      </c>
      <c r="C4173">
        <v>6717</v>
      </c>
      <c r="D4173">
        <v>1800000</v>
      </c>
      <c r="E4173">
        <v>769</v>
      </c>
      <c r="F4173" s="3">
        <v>818.22846322903536</v>
      </c>
    </row>
    <row r="4174" spans="1:10">
      <c r="A4174">
        <v>6</v>
      </c>
      <c r="B4174">
        <v>-91.394000000000005</v>
      </c>
      <c r="C4174">
        <v>6717</v>
      </c>
      <c r="D4174">
        <v>1800000</v>
      </c>
      <c r="E4174">
        <v>843</v>
      </c>
      <c r="F4174" s="3">
        <v>830.27701332279503</v>
      </c>
    </row>
    <row r="4175" spans="1:10">
      <c r="A4175">
        <v>7</v>
      </c>
      <c r="B4175">
        <v>-91.281000000000006</v>
      </c>
      <c r="C4175">
        <v>6717</v>
      </c>
      <c r="D4175">
        <v>1800000</v>
      </c>
      <c r="E4175">
        <v>867</v>
      </c>
      <c r="F4175" s="3">
        <v>847.34712421455731</v>
      </c>
    </row>
    <row r="4176" spans="1:10">
      <c r="A4176">
        <v>8</v>
      </c>
      <c r="B4176">
        <v>-91.165000000000006</v>
      </c>
      <c r="C4176">
        <v>6717</v>
      </c>
      <c r="D4176">
        <v>1800000</v>
      </c>
      <c r="E4176">
        <v>895</v>
      </c>
      <c r="F4176" s="3">
        <v>870.81009014454764</v>
      </c>
    </row>
    <row r="4177" spans="1:6">
      <c r="A4177">
        <v>9</v>
      </c>
      <c r="B4177">
        <v>-91.049000000000007</v>
      </c>
      <c r="C4177">
        <v>6717</v>
      </c>
      <c r="D4177">
        <v>1800000</v>
      </c>
      <c r="E4177">
        <v>945</v>
      </c>
      <c r="F4177" s="3">
        <v>901.46557809637807</v>
      </c>
    </row>
    <row r="4178" spans="1:6">
      <c r="A4178">
        <v>10</v>
      </c>
      <c r="B4178">
        <v>-90.933999999999997</v>
      </c>
      <c r="C4178">
        <v>6717</v>
      </c>
      <c r="D4178">
        <v>1800000</v>
      </c>
      <c r="E4178">
        <v>944</v>
      </c>
      <c r="F4178" s="3">
        <v>939.34963602632877</v>
      </c>
    </row>
    <row r="4179" spans="1:6">
      <c r="A4179">
        <v>11</v>
      </c>
      <c r="B4179">
        <v>-90.823999999999998</v>
      </c>
      <c r="C4179">
        <v>6717</v>
      </c>
      <c r="D4179">
        <v>1800000</v>
      </c>
      <c r="E4179">
        <v>946</v>
      </c>
      <c r="F4179" s="3">
        <v>981.76753126116057</v>
      </c>
    </row>
    <row r="4180" spans="1:6">
      <c r="A4180">
        <v>12</v>
      </c>
      <c r="B4180">
        <v>-90.709000000000003</v>
      </c>
      <c r="C4180">
        <v>6717</v>
      </c>
      <c r="D4180">
        <v>1800000</v>
      </c>
      <c r="E4180">
        <v>1030</v>
      </c>
      <c r="F4180" s="3">
        <v>1030.2118540617166</v>
      </c>
    </row>
    <row r="4181" spans="1:6">
      <c r="A4181">
        <v>13</v>
      </c>
      <c r="B4181">
        <v>-90.594999999999999</v>
      </c>
      <c r="C4181">
        <v>6717</v>
      </c>
      <c r="D4181">
        <v>1800000</v>
      </c>
      <c r="E4181">
        <v>1038</v>
      </c>
      <c r="F4181" s="3">
        <v>1078.4750931633052</v>
      </c>
    </row>
    <row r="4182" spans="1:6">
      <c r="A4182">
        <v>14</v>
      </c>
      <c r="B4182">
        <v>-90.486999999999995</v>
      </c>
      <c r="C4182">
        <v>6717</v>
      </c>
      <c r="D4182">
        <v>1800000</v>
      </c>
      <c r="E4182">
        <v>1123</v>
      </c>
      <c r="F4182" s="3">
        <v>1119.910883265062</v>
      </c>
    </row>
    <row r="4183" spans="1:6">
      <c r="A4183">
        <v>15</v>
      </c>
      <c r="B4183">
        <v>-90.372</v>
      </c>
      <c r="C4183">
        <v>6717</v>
      </c>
      <c r="D4183">
        <v>1800000</v>
      </c>
      <c r="E4183">
        <v>1164</v>
      </c>
      <c r="F4183" s="3">
        <v>1154.4443393722511</v>
      </c>
    </row>
    <row r="4184" spans="1:6">
      <c r="A4184">
        <v>16</v>
      </c>
      <c r="B4184">
        <v>-90.256</v>
      </c>
      <c r="C4184">
        <v>6717</v>
      </c>
      <c r="D4184">
        <v>1800000</v>
      </c>
      <c r="E4184">
        <v>1167</v>
      </c>
      <c r="F4184" s="3">
        <v>1174.941700775993</v>
      </c>
    </row>
    <row r="4185" spans="1:6">
      <c r="A4185">
        <v>17</v>
      </c>
      <c r="B4185">
        <v>-90.14</v>
      </c>
      <c r="C4185">
        <v>6717</v>
      </c>
      <c r="D4185">
        <v>1800000</v>
      </c>
      <c r="E4185">
        <v>1227</v>
      </c>
      <c r="F4185" s="3">
        <v>1178.6323291139249</v>
      </c>
    </row>
    <row r="4186" spans="1:6">
      <c r="A4186">
        <v>18</v>
      </c>
      <c r="B4186">
        <v>-90.025000000000006</v>
      </c>
      <c r="C4186">
        <v>6717</v>
      </c>
      <c r="D4186">
        <v>1800000</v>
      </c>
      <c r="E4186">
        <v>1187</v>
      </c>
      <c r="F4186" s="3">
        <v>1165.9631512820808</v>
      </c>
    </row>
    <row r="4187" spans="1:6">
      <c r="A4187">
        <v>19</v>
      </c>
      <c r="B4187">
        <v>-89.918999999999997</v>
      </c>
      <c r="C4187">
        <v>6717</v>
      </c>
      <c r="D4187">
        <v>1800000</v>
      </c>
      <c r="E4187">
        <v>1155</v>
      </c>
      <c r="F4187" s="3">
        <v>1142.2784160725359</v>
      </c>
    </row>
    <row r="4188" spans="1:6">
      <c r="A4188">
        <v>20</v>
      </c>
      <c r="B4188">
        <v>-89.805999999999997</v>
      </c>
      <c r="C4188">
        <v>6717</v>
      </c>
      <c r="D4188">
        <v>1800000</v>
      </c>
      <c r="E4188">
        <v>1063</v>
      </c>
      <c r="F4188" s="3">
        <v>1108.4910130788585</v>
      </c>
    </row>
    <row r="4189" spans="1:6">
      <c r="A4189">
        <v>21</v>
      </c>
      <c r="B4189">
        <v>-89.691000000000003</v>
      </c>
      <c r="C4189">
        <v>6717</v>
      </c>
      <c r="D4189">
        <v>1800000</v>
      </c>
      <c r="E4189">
        <v>1038</v>
      </c>
      <c r="F4189" s="3">
        <v>1070.1693722916109</v>
      </c>
    </row>
    <row r="4190" spans="1:6">
      <c r="A4190">
        <v>22</v>
      </c>
      <c r="B4190">
        <v>-89.576999999999998</v>
      </c>
      <c r="C4190">
        <v>6717</v>
      </c>
      <c r="D4190">
        <v>1800000</v>
      </c>
      <c r="E4190">
        <v>1028</v>
      </c>
      <c r="F4190" s="3">
        <v>1033.1292006346275</v>
      </c>
    </row>
    <row r="4191" spans="1:6">
      <c r="A4191">
        <v>23</v>
      </c>
      <c r="B4191">
        <v>-89.457999999999998</v>
      </c>
      <c r="C4191">
        <v>6717</v>
      </c>
      <c r="D4191">
        <v>1800000</v>
      </c>
      <c r="E4191">
        <v>1008</v>
      </c>
      <c r="F4191" s="3">
        <v>999.44414534202861</v>
      </c>
    </row>
    <row r="4192" spans="1:6">
      <c r="A4192">
        <v>24</v>
      </c>
      <c r="B4192">
        <v>-89.341999999999999</v>
      </c>
      <c r="C4192">
        <v>6717</v>
      </c>
      <c r="D4192">
        <v>1800000</v>
      </c>
      <c r="E4192">
        <v>1014</v>
      </c>
      <c r="F4192" s="3">
        <v>973.71876044371606</v>
      </c>
    </row>
    <row r="4193" spans="1:6">
      <c r="A4193">
        <v>25</v>
      </c>
      <c r="B4193">
        <v>-89.234999999999999</v>
      </c>
      <c r="C4193">
        <v>6717</v>
      </c>
      <c r="D4193">
        <v>1800000</v>
      </c>
      <c r="E4193">
        <v>969</v>
      </c>
      <c r="F4193" s="3">
        <v>956.73278399105277</v>
      </c>
    </row>
    <row r="4194" spans="1:6">
      <c r="A4194">
        <v>26</v>
      </c>
      <c r="B4194">
        <v>-89.13</v>
      </c>
      <c r="C4194">
        <v>6717</v>
      </c>
      <c r="D4194">
        <v>1800000</v>
      </c>
      <c r="E4194">
        <v>941</v>
      </c>
      <c r="F4194" s="3">
        <v>945.90046238977766</v>
      </c>
    </row>
    <row r="4195" spans="1:6">
      <c r="A4195">
        <v>27</v>
      </c>
      <c r="B4195">
        <v>-89.016000000000005</v>
      </c>
      <c r="C4195">
        <v>6717</v>
      </c>
      <c r="D4195">
        <v>1800000</v>
      </c>
      <c r="E4195">
        <v>915</v>
      </c>
      <c r="F4195" s="3">
        <v>939.59115517442319</v>
      </c>
    </row>
    <row r="4196" spans="1:6">
      <c r="A4196">
        <v>28</v>
      </c>
      <c r="B4196">
        <v>-88.896000000000001</v>
      </c>
      <c r="C4196">
        <v>6717</v>
      </c>
      <c r="D4196">
        <v>1800000</v>
      </c>
      <c r="E4196">
        <v>949</v>
      </c>
      <c r="F4196" s="3">
        <v>937.57211511387504</v>
      </c>
    </row>
    <row r="4197" spans="1:6">
      <c r="A4197">
        <v>29</v>
      </c>
      <c r="B4197">
        <v>-88.790999999999997</v>
      </c>
      <c r="C4197">
        <v>6717</v>
      </c>
      <c r="D4197">
        <v>1800000</v>
      </c>
      <c r="E4197">
        <v>930</v>
      </c>
      <c r="F4197" s="3">
        <v>938.50292665271832</v>
      </c>
    </row>
    <row r="4198" spans="1:6">
      <c r="A4198">
        <v>30</v>
      </c>
      <c r="B4198">
        <v>-88.671999999999997</v>
      </c>
      <c r="C4198">
        <v>6717</v>
      </c>
      <c r="D4198">
        <v>1800000</v>
      </c>
      <c r="E4198">
        <v>902</v>
      </c>
      <c r="F4198" s="3"/>
    </row>
    <row r="4199" spans="1:6">
      <c r="A4199">
        <v>31</v>
      </c>
      <c r="B4199">
        <v>-88.56</v>
      </c>
      <c r="C4199">
        <v>6717</v>
      </c>
      <c r="D4199">
        <v>1800000</v>
      </c>
      <c r="E4199">
        <v>957</v>
      </c>
    </row>
    <row r="4200" spans="1:6">
      <c r="A4200">
        <v>32</v>
      </c>
      <c r="B4200">
        <v>-88.451999999999998</v>
      </c>
      <c r="C4200">
        <v>6717</v>
      </c>
      <c r="D4200">
        <v>1800000</v>
      </c>
      <c r="E4200">
        <v>923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327</v>
      </c>
    </row>
    <row r="4206" spans="1:6">
      <c r="A4206" t="s">
        <v>317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255</v>
      </c>
    </row>
    <row r="4210" spans="1:10">
      <c r="A4210" t="s">
        <v>328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59</v>
      </c>
      <c r="B4218" t="s">
        <v>38</v>
      </c>
      <c r="C4218" t="s">
        <v>41</v>
      </c>
      <c r="D4218" t="s">
        <v>58</v>
      </c>
      <c r="E4218" t="s">
        <v>57</v>
      </c>
      <c r="F4218" t="s">
        <v>78</v>
      </c>
    </row>
    <row r="4219" spans="1:10">
      <c r="A4219">
        <v>1</v>
      </c>
      <c r="B4219">
        <v>-91.947999999999993</v>
      </c>
      <c r="C4219">
        <v>6698</v>
      </c>
      <c r="D4219">
        <v>1800000</v>
      </c>
      <c r="E4219">
        <v>728</v>
      </c>
      <c r="J4219" t="s">
        <v>340</v>
      </c>
    </row>
    <row r="4220" spans="1:10">
      <c r="A4220">
        <v>2</v>
      </c>
      <c r="B4220">
        <v>-91.838999999999999</v>
      </c>
      <c r="C4220">
        <v>6698</v>
      </c>
      <c r="D4220">
        <v>1800000</v>
      </c>
      <c r="E4220">
        <v>801</v>
      </c>
    </row>
    <row r="4221" spans="1:10">
      <c r="A4221">
        <v>3</v>
      </c>
      <c r="B4221">
        <v>-91.724000000000004</v>
      </c>
      <c r="C4221">
        <v>6698</v>
      </c>
      <c r="D4221">
        <v>1800000</v>
      </c>
      <c r="E4221">
        <v>741</v>
      </c>
    </row>
    <row r="4222" spans="1:10">
      <c r="A4222">
        <v>4</v>
      </c>
      <c r="B4222">
        <v>-91.611999999999995</v>
      </c>
      <c r="C4222">
        <v>6698</v>
      </c>
      <c r="D4222">
        <v>1800000</v>
      </c>
      <c r="E4222">
        <v>778</v>
      </c>
    </row>
    <row r="4223" spans="1:10">
      <c r="A4223">
        <v>5</v>
      </c>
      <c r="B4223">
        <v>-91.5</v>
      </c>
      <c r="C4223">
        <v>6698</v>
      </c>
      <c r="D4223">
        <v>1800000</v>
      </c>
      <c r="E4223">
        <v>847</v>
      </c>
      <c r="F4223" s="3">
        <v>844.07395694134539</v>
      </c>
    </row>
    <row r="4224" spans="1:10">
      <c r="A4224">
        <v>6</v>
      </c>
      <c r="B4224">
        <v>-91.394000000000005</v>
      </c>
      <c r="C4224">
        <v>6698</v>
      </c>
      <c r="D4224">
        <v>1800000</v>
      </c>
      <c r="E4224">
        <v>879</v>
      </c>
      <c r="F4224" s="3">
        <v>853.03111175204276</v>
      </c>
    </row>
    <row r="4225" spans="1:6">
      <c r="A4225">
        <v>7</v>
      </c>
      <c r="B4225">
        <v>-91.281000000000006</v>
      </c>
      <c r="C4225">
        <v>6698</v>
      </c>
      <c r="D4225">
        <v>1800000</v>
      </c>
      <c r="E4225">
        <v>836</v>
      </c>
      <c r="F4225" s="3">
        <v>865.58906022607516</v>
      </c>
    </row>
    <row r="4226" spans="1:6">
      <c r="A4226">
        <v>8</v>
      </c>
      <c r="B4226">
        <v>-91.165000000000006</v>
      </c>
      <c r="C4226">
        <v>6698</v>
      </c>
      <c r="D4226">
        <v>1800000</v>
      </c>
      <c r="E4226">
        <v>903</v>
      </c>
      <c r="F4226" s="3">
        <v>882.47050982010398</v>
      </c>
    </row>
    <row r="4227" spans="1:6">
      <c r="A4227">
        <v>9</v>
      </c>
      <c r="B4227">
        <v>-91.049000000000007</v>
      </c>
      <c r="C4227">
        <v>6698</v>
      </c>
      <c r="D4227">
        <v>1800000</v>
      </c>
      <c r="E4227">
        <v>886</v>
      </c>
      <c r="F4227" s="3">
        <v>903.94294164029611</v>
      </c>
    </row>
    <row r="4228" spans="1:6">
      <c r="A4228">
        <v>10</v>
      </c>
      <c r="B4228">
        <v>-90.933999999999997</v>
      </c>
      <c r="C4228">
        <v>6698</v>
      </c>
      <c r="D4228">
        <v>1800000</v>
      </c>
      <c r="E4228">
        <v>905</v>
      </c>
      <c r="F4228" s="3">
        <v>929.81508826048366</v>
      </c>
    </row>
    <row r="4229" spans="1:6">
      <c r="A4229">
        <v>11</v>
      </c>
      <c r="B4229">
        <v>-90.823999999999998</v>
      </c>
      <c r="C4229">
        <v>6698</v>
      </c>
      <c r="D4229">
        <v>1800000</v>
      </c>
      <c r="E4229">
        <v>991</v>
      </c>
      <c r="F4229" s="3">
        <v>958.22419365627593</v>
      </c>
    </row>
    <row r="4230" spans="1:6">
      <c r="A4230">
        <v>12</v>
      </c>
      <c r="B4230">
        <v>-90.709000000000003</v>
      </c>
      <c r="C4230">
        <v>6698</v>
      </c>
      <c r="D4230">
        <v>1800000</v>
      </c>
      <c r="E4230">
        <v>975</v>
      </c>
      <c r="F4230" s="3">
        <v>990.30032528994468</v>
      </c>
    </row>
    <row r="4231" spans="1:6">
      <c r="A4231">
        <v>13</v>
      </c>
      <c r="B4231">
        <v>-90.594999999999999</v>
      </c>
      <c r="C4231">
        <v>6698</v>
      </c>
      <c r="D4231">
        <v>1800000</v>
      </c>
      <c r="E4231">
        <v>991</v>
      </c>
      <c r="F4231" s="3">
        <v>1022.2452465257038</v>
      </c>
    </row>
    <row r="4232" spans="1:6">
      <c r="A4232">
        <v>14</v>
      </c>
      <c r="B4232">
        <v>-90.486999999999995</v>
      </c>
      <c r="C4232">
        <v>6698</v>
      </c>
      <c r="D4232">
        <v>1800000</v>
      </c>
      <c r="E4232">
        <v>1044</v>
      </c>
      <c r="F4232" s="3">
        <v>1050.0896914775592</v>
      </c>
    </row>
    <row r="4233" spans="1:6">
      <c r="A4233">
        <v>15</v>
      </c>
      <c r="B4233">
        <v>-90.372</v>
      </c>
      <c r="C4233">
        <v>6698</v>
      </c>
      <c r="D4233">
        <v>1800000</v>
      </c>
      <c r="E4233">
        <v>1190</v>
      </c>
      <c r="F4233" s="3">
        <v>1074.2815929270648</v>
      </c>
    </row>
    <row r="4234" spans="1:6">
      <c r="A4234">
        <v>16</v>
      </c>
      <c r="B4234">
        <v>-90.256</v>
      </c>
      <c r="C4234">
        <v>6698</v>
      </c>
      <c r="D4234">
        <v>1800000</v>
      </c>
      <c r="E4234">
        <v>1059</v>
      </c>
      <c r="F4234" s="3">
        <v>1090.3640609676952</v>
      </c>
    </row>
    <row r="4235" spans="1:6">
      <c r="A4235">
        <v>17</v>
      </c>
      <c r="B4235">
        <v>-90.14</v>
      </c>
      <c r="C4235">
        <v>6698</v>
      </c>
      <c r="D4235">
        <v>1800000</v>
      </c>
      <c r="E4235">
        <v>1082</v>
      </c>
      <c r="F4235" s="3">
        <v>1096.3513000885507</v>
      </c>
    </row>
    <row r="4236" spans="1:6">
      <c r="A4236">
        <v>18</v>
      </c>
      <c r="B4236">
        <v>-90.025000000000006</v>
      </c>
      <c r="C4236">
        <v>6698</v>
      </c>
      <c r="D4236">
        <v>1800000</v>
      </c>
      <c r="E4236">
        <v>1078</v>
      </c>
      <c r="F4236" s="3">
        <v>1091.9278871122431</v>
      </c>
    </row>
    <row r="4237" spans="1:6">
      <c r="A4237">
        <v>19</v>
      </c>
      <c r="B4237">
        <v>-89.918999999999997</v>
      </c>
      <c r="C4237">
        <v>6698</v>
      </c>
      <c r="D4237">
        <v>1800000</v>
      </c>
      <c r="E4237">
        <v>1129</v>
      </c>
      <c r="F4237" s="3">
        <v>1079.5659304126284</v>
      </c>
    </row>
    <row r="4238" spans="1:6">
      <c r="A4238">
        <v>20</v>
      </c>
      <c r="B4238">
        <v>-89.805999999999997</v>
      </c>
      <c r="C4238">
        <v>6698</v>
      </c>
      <c r="D4238">
        <v>1800000</v>
      </c>
      <c r="E4238">
        <v>1015</v>
      </c>
      <c r="F4238" s="3">
        <v>1059.5742959663735</v>
      </c>
    </row>
    <row r="4239" spans="1:6">
      <c r="A4239">
        <v>21</v>
      </c>
      <c r="B4239">
        <v>-89.691000000000003</v>
      </c>
      <c r="C4239">
        <v>6698</v>
      </c>
      <c r="D4239">
        <v>1800000</v>
      </c>
      <c r="E4239">
        <v>973</v>
      </c>
      <c r="F4239" s="3">
        <v>1034.7522799228695</v>
      </c>
    </row>
    <row r="4240" spans="1:6">
      <c r="A4240">
        <v>22</v>
      </c>
      <c r="B4240">
        <v>-89.576999999999998</v>
      </c>
      <c r="C4240">
        <v>6698</v>
      </c>
      <c r="D4240">
        <v>1800000</v>
      </c>
      <c r="E4240">
        <v>1020</v>
      </c>
      <c r="F4240" s="3">
        <v>1008.6558399094837</v>
      </c>
    </row>
    <row r="4241" spans="1:6">
      <c r="A4241">
        <v>23</v>
      </c>
      <c r="B4241">
        <v>-89.457999999999998</v>
      </c>
      <c r="C4241">
        <v>6698</v>
      </c>
      <c r="D4241">
        <v>1800000</v>
      </c>
      <c r="E4241">
        <v>1053</v>
      </c>
      <c r="F4241" s="3">
        <v>982.6773149466195</v>
      </c>
    </row>
    <row r="4242" spans="1:6">
      <c r="A4242">
        <v>24</v>
      </c>
      <c r="B4242">
        <v>-89.341999999999999</v>
      </c>
      <c r="C4242">
        <v>6698</v>
      </c>
      <c r="D4242">
        <v>1800000</v>
      </c>
      <c r="E4242">
        <v>981</v>
      </c>
      <c r="F4242" s="3">
        <v>960.6538925294409</v>
      </c>
    </row>
    <row r="4243" spans="1:6">
      <c r="A4243">
        <v>25</v>
      </c>
      <c r="B4243">
        <v>-89.234999999999999</v>
      </c>
      <c r="C4243">
        <v>6698</v>
      </c>
      <c r="D4243">
        <v>1800000</v>
      </c>
      <c r="E4243">
        <v>936</v>
      </c>
      <c r="F4243" s="3">
        <v>944.23053090556709</v>
      </c>
    </row>
    <row r="4244" spans="1:6">
      <c r="A4244">
        <v>26</v>
      </c>
      <c r="B4244">
        <v>-89.13</v>
      </c>
      <c r="C4244">
        <v>6698</v>
      </c>
      <c r="D4244">
        <v>1800000</v>
      </c>
      <c r="E4244">
        <v>938</v>
      </c>
      <c r="F4244" s="3">
        <v>932.0086595715369</v>
      </c>
    </row>
    <row r="4245" spans="1:6">
      <c r="A4245">
        <v>27</v>
      </c>
      <c r="B4245">
        <v>-89.016000000000005</v>
      </c>
      <c r="C4245">
        <v>6698</v>
      </c>
      <c r="D4245">
        <v>1800000</v>
      </c>
      <c r="E4245">
        <v>942</v>
      </c>
      <c r="F4245" s="3">
        <v>922.86108416943853</v>
      </c>
    </row>
    <row r="4246" spans="1:6">
      <c r="A4246">
        <v>28</v>
      </c>
      <c r="B4246">
        <v>-88.896000000000001</v>
      </c>
      <c r="C4246">
        <v>6698</v>
      </c>
      <c r="D4246">
        <v>1800000</v>
      </c>
      <c r="E4246">
        <v>839</v>
      </c>
      <c r="F4246" s="3">
        <v>917.18609332741084</v>
      </c>
    </row>
    <row r="4247" spans="1:6">
      <c r="A4247">
        <v>29</v>
      </c>
      <c r="B4247">
        <v>-88.790999999999997</v>
      </c>
      <c r="C4247">
        <v>6698</v>
      </c>
      <c r="D4247">
        <v>1800000</v>
      </c>
      <c r="E4247">
        <v>959</v>
      </c>
      <c r="F4247" s="3">
        <v>914.83390330769839</v>
      </c>
    </row>
    <row r="4248" spans="1:6">
      <c r="A4248">
        <v>30</v>
      </c>
      <c r="B4248">
        <v>-88.671999999999997</v>
      </c>
      <c r="C4248">
        <v>6698</v>
      </c>
      <c r="D4248">
        <v>1800000</v>
      </c>
      <c r="E4248">
        <v>894</v>
      </c>
      <c r="F4248" s="3"/>
    </row>
    <row r="4249" spans="1:6">
      <c r="A4249">
        <v>31</v>
      </c>
      <c r="B4249">
        <v>-88.56</v>
      </c>
      <c r="C4249">
        <v>6698</v>
      </c>
      <c r="D4249">
        <v>1800000</v>
      </c>
      <c r="E4249">
        <v>910</v>
      </c>
    </row>
    <row r="4250" spans="1:6">
      <c r="A4250">
        <v>32</v>
      </c>
      <c r="B4250">
        <v>-88.451999999999998</v>
      </c>
      <c r="C4250">
        <v>6698</v>
      </c>
      <c r="D4250">
        <v>1800000</v>
      </c>
      <c r="E4250">
        <v>935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329</v>
      </c>
    </row>
    <row r="4256" spans="1:6">
      <c r="A4256" t="s">
        <v>317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255</v>
      </c>
    </row>
    <row r="4260" spans="1:10">
      <c r="A4260" t="s">
        <v>330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59</v>
      </c>
      <c r="B4268" t="s">
        <v>38</v>
      </c>
      <c r="C4268" t="s">
        <v>41</v>
      </c>
      <c r="D4268" t="s">
        <v>58</v>
      </c>
      <c r="E4268" t="s">
        <v>57</v>
      </c>
      <c r="F4268" t="s">
        <v>78</v>
      </c>
    </row>
    <row r="4269" spans="1:10">
      <c r="A4269">
        <v>1</v>
      </c>
      <c r="B4269">
        <v>-91.947999999999993</v>
      </c>
      <c r="C4269">
        <v>6698</v>
      </c>
      <c r="D4269">
        <v>1800000</v>
      </c>
      <c r="E4269">
        <v>761</v>
      </c>
      <c r="J4269" t="s">
        <v>341</v>
      </c>
    </row>
    <row r="4270" spans="1:10">
      <c r="A4270">
        <v>2</v>
      </c>
      <c r="B4270">
        <v>-91.838999999999999</v>
      </c>
      <c r="C4270">
        <v>6698</v>
      </c>
      <c r="D4270">
        <v>1800000</v>
      </c>
      <c r="E4270">
        <v>781</v>
      </c>
    </row>
    <row r="4271" spans="1:10">
      <c r="A4271">
        <v>3</v>
      </c>
      <c r="B4271">
        <v>-91.724000000000004</v>
      </c>
      <c r="C4271">
        <v>6698</v>
      </c>
      <c r="D4271">
        <v>1800000</v>
      </c>
      <c r="E4271">
        <v>779</v>
      </c>
    </row>
    <row r="4272" spans="1:10">
      <c r="A4272">
        <v>4</v>
      </c>
      <c r="B4272">
        <v>-91.611999999999995</v>
      </c>
      <c r="C4272">
        <v>6698</v>
      </c>
      <c r="D4272">
        <v>1800000</v>
      </c>
      <c r="E4272">
        <v>785</v>
      </c>
    </row>
    <row r="4273" spans="1:6">
      <c r="A4273">
        <v>5</v>
      </c>
      <c r="B4273">
        <v>-91.5</v>
      </c>
      <c r="C4273">
        <v>6698</v>
      </c>
      <c r="D4273">
        <v>1800000</v>
      </c>
      <c r="E4273">
        <v>829</v>
      </c>
      <c r="F4273" s="3">
        <v>850.82077947538266</v>
      </c>
    </row>
    <row r="4274" spans="1:6">
      <c r="A4274">
        <v>6</v>
      </c>
      <c r="B4274">
        <v>-91.394000000000005</v>
      </c>
      <c r="C4274">
        <v>6698</v>
      </c>
      <c r="D4274">
        <v>1800000</v>
      </c>
      <c r="E4274">
        <v>855</v>
      </c>
      <c r="F4274" s="3">
        <v>857.9243502083151</v>
      </c>
    </row>
    <row r="4275" spans="1:6">
      <c r="A4275">
        <v>7</v>
      </c>
      <c r="B4275">
        <v>-91.281000000000006</v>
      </c>
      <c r="C4275">
        <v>6698</v>
      </c>
      <c r="D4275">
        <v>1800000</v>
      </c>
      <c r="E4275">
        <v>906</v>
      </c>
      <c r="F4275" s="3">
        <v>867.81959011171296</v>
      </c>
    </row>
    <row r="4276" spans="1:6">
      <c r="A4276">
        <v>8</v>
      </c>
      <c r="B4276">
        <v>-91.165000000000006</v>
      </c>
      <c r="C4276">
        <v>6698</v>
      </c>
      <c r="D4276">
        <v>1800000</v>
      </c>
      <c r="E4276">
        <v>914</v>
      </c>
      <c r="F4276" s="3">
        <v>881.25486267113047</v>
      </c>
    </row>
    <row r="4277" spans="1:6">
      <c r="A4277">
        <v>9</v>
      </c>
      <c r="B4277">
        <v>-91.049000000000007</v>
      </c>
      <c r="C4277">
        <v>6698</v>
      </c>
      <c r="D4277">
        <v>1800000</v>
      </c>
      <c r="E4277">
        <v>844</v>
      </c>
      <c r="F4277" s="3">
        <v>898.74623616150279</v>
      </c>
    </row>
    <row r="4278" spans="1:6">
      <c r="A4278">
        <v>10</v>
      </c>
      <c r="B4278">
        <v>-90.933999999999997</v>
      </c>
      <c r="C4278">
        <v>6698</v>
      </c>
      <c r="D4278">
        <v>1800000</v>
      </c>
      <c r="E4278">
        <v>946</v>
      </c>
      <c r="F4278" s="3">
        <v>920.52454171992338</v>
      </c>
    </row>
    <row r="4279" spans="1:6">
      <c r="A4279">
        <v>11</v>
      </c>
      <c r="B4279">
        <v>-90.823999999999998</v>
      </c>
      <c r="C4279">
        <v>6698</v>
      </c>
      <c r="D4279">
        <v>1800000</v>
      </c>
      <c r="E4279">
        <v>918</v>
      </c>
      <c r="F4279" s="3">
        <v>945.3937391954986</v>
      </c>
    </row>
    <row r="4280" spans="1:6">
      <c r="A4280">
        <v>12</v>
      </c>
      <c r="B4280">
        <v>-90.709000000000003</v>
      </c>
      <c r="C4280">
        <v>6698</v>
      </c>
      <c r="D4280">
        <v>1800000</v>
      </c>
      <c r="E4280">
        <v>1015</v>
      </c>
      <c r="F4280" s="3">
        <v>974.79618240176524</v>
      </c>
    </row>
    <row r="4281" spans="1:6">
      <c r="A4281">
        <v>13</v>
      </c>
      <c r="B4281">
        <v>-90.594999999999999</v>
      </c>
      <c r="C4281">
        <v>6698</v>
      </c>
      <c r="D4281">
        <v>1800000</v>
      </c>
      <c r="E4281">
        <v>972</v>
      </c>
      <c r="F4281" s="3">
        <v>1005.7390338242757</v>
      </c>
    </row>
    <row r="4282" spans="1:6">
      <c r="A4282">
        <v>14</v>
      </c>
      <c r="B4282">
        <v>-90.486999999999995</v>
      </c>
      <c r="C4282">
        <v>6698</v>
      </c>
      <c r="D4282">
        <v>1800000</v>
      </c>
      <c r="E4282">
        <v>1029</v>
      </c>
      <c r="F4282" s="3">
        <v>1034.5483872967568</v>
      </c>
    </row>
    <row r="4283" spans="1:6">
      <c r="A4283">
        <v>15</v>
      </c>
      <c r="B4283">
        <v>-90.372</v>
      </c>
      <c r="C4283">
        <v>6698</v>
      </c>
      <c r="D4283">
        <v>1800000</v>
      </c>
      <c r="E4283">
        <v>1090</v>
      </c>
      <c r="F4283" s="3">
        <v>1061.9415923643282</v>
      </c>
    </row>
    <row r="4284" spans="1:6">
      <c r="A4284">
        <v>16</v>
      </c>
      <c r="B4284">
        <v>-90.256</v>
      </c>
      <c r="C4284">
        <v>6698</v>
      </c>
      <c r="D4284">
        <v>1800000</v>
      </c>
      <c r="E4284">
        <v>1088</v>
      </c>
      <c r="F4284" s="3">
        <v>1083.2658348622538</v>
      </c>
    </row>
    <row r="4285" spans="1:6">
      <c r="A4285">
        <v>17</v>
      </c>
      <c r="B4285">
        <v>-90.14</v>
      </c>
      <c r="C4285">
        <v>6698</v>
      </c>
      <c r="D4285">
        <v>1800000</v>
      </c>
      <c r="E4285">
        <v>1089</v>
      </c>
      <c r="F4285" s="3">
        <v>1095.8717889231821</v>
      </c>
    </row>
    <row r="4286" spans="1:6">
      <c r="A4286">
        <v>18</v>
      </c>
      <c r="B4286">
        <v>-90.025000000000006</v>
      </c>
      <c r="C4286">
        <v>6698</v>
      </c>
      <c r="D4286">
        <v>1800000</v>
      </c>
      <c r="E4286">
        <v>1093</v>
      </c>
      <c r="F4286" s="3">
        <v>1098.4836897215914</v>
      </c>
    </row>
    <row r="4287" spans="1:6">
      <c r="A4287">
        <v>19</v>
      </c>
      <c r="B4287">
        <v>-89.918999999999997</v>
      </c>
      <c r="C4287">
        <v>6698</v>
      </c>
      <c r="D4287">
        <v>1800000</v>
      </c>
      <c r="E4287">
        <v>1099</v>
      </c>
      <c r="F4287" s="3">
        <v>1092.2215728416022</v>
      </c>
    </row>
    <row r="4288" spans="1:6">
      <c r="A4288">
        <v>20</v>
      </c>
      <c r="B4288">
        <v>-89.805999999999997</v>
      </c>
      <c r="C4288">
        <v>6698</v>
      </c>
      <c r="D4288">
        <v>1800000</v>
      </c>
      <c r="E4288">
        <v>1062</v>
      </c>
      <c r="F4288" s="3">
        <v>1077.6188751765908</v>
      </c>
    </row>
    <row r="4289" spans="1:6">
      <c r="A4289">
        <v>21</v>
      </c>
      <c r="B4289">
        <v>-89.691000000000003</v>
      </c>
      <c r="C4289">
        <v>6698</v>
      </c>
      <c r="D4289">
        <v>1800000</v>
      </c>
      <c r="E4289">
        <v>1070</v>
      </c>
      <c r="F4289" s="3">
        <v>1056.6336191345861</v>
      </c>
    </row>
    <row r="4290" spans="1:6">
      <c r="A4290">
        <v>22</v>
      </c>
      <c r="B4290">
        <v>-89.576999999999998</v>
      </c>
      <c r="C4290">
        <v>6698</v>
      </c>
      <c r="D4290">
        <v>1800000</v>
      </c>
      <c r="E4290">
        <v>1046</v>
      </c>
      <c r="F4290" s="3">
        <v>1032.5671772789947</v>
      </c>
    </row>
    <row r="4291" spans="1:6">
      <c r="A4291">
        <v>23</v>
      </c>
      <c r="B4291">
        <v>-89.457999999999998</v>
      </c>
      <c r="C4291">
        <v>6698</v>
      </c>
      <c r="D4291">
        <v>1800000</v>
      </c>
      <c r="E4291">
        <v>980</v>
      </c>
      <c r="F4291" s="3">
        <v>1007.0243234860019</v>
      </c>
    </row>
    <row r="4292" spans="1:6">
      <c r="A4292">
        <v>24</v>
      </c>
      <c r="B4292">
        <v>-89.341999999999999</v>
      </c>
      <c r="C4292">
        <v>6698</v>
      </c>
      <c r="D4292">
        <v>1800000</v>
      </c>
      <c r="E4292">
        <v>984</v>
      </c>
      <c r="F4292" s="3">
        <v>984.19539844625706</v>
      </c>
    </row>
    <row r="4293" spans="1:6">
      <c r="A4293">
        <v>25</v>
      </c>
      <c r="B4293">
        <v>-89.234999999999999</v>
      </c>
      <c r="C4293">
        <v>6698</v>
      </c>
      <c r="D4293">
        <v>1800000</v>
      </c>
      <c r="E4293">
        <v>945</v>
      </c>
      <c r="F4293" s="3">
        <v>966.38926943643196</v>
      </c>
    </row>
    <row r="4294" spans="1:6">
      <c r="A4294">
        <v>26</v>
      </c>
      <c r="B4294">
        <v>-89.13</v>
      </c>
      <c r="C4294">
        <v>6698</v>
      </c>
      <c r="D4294">
        <v>1800000</v>
      </c>
      <c r="E4294">
        <v>1007</v>
      </c>
      <c r="F4294" s="3">
        <v>952.57723411113921</v>
      </c>
    </row>
    <row r="4295" spans="1:6">
      <c r="A4295">
        <v>27</v>
      </c>
      <c r="B4295">
        <v>-89.016000000000005</v>
      </c>
      <c r="C4295">
        <v>6698</v>
      </c>
      <c r="D4295">
        <v>1800000</v>
      </c>
      <c r="E4295">
        <v>944</v>
      </c>
      <c r="F4295" s="3">
        <v>941.75164693339195</v>
      </c>
    </row>
    <row r="4296" spans="1:6">
      <c r="A4296">
        <v>28</v>
      </c>
      <c r="B4296">
        <v>-88.896000000000001</v>
      </c>
      <c r="C4296">
        <v>6698</v>
      </c>
      <c r="D4296">
        <v>1800000</v>
      </c>
      <c r="E4296">
        <v>929</v>
      </c>
      <c r="F4296" s="3">
        <v>934.58755897482126</v>
      </c>
    </row>
    <row r="4297" spans="1:6">
      <c r="A4297">
        <v>29</v>
      </c>
      <c r="B4297">
        <v>-88.790999999999997</v>
      </c>
      <c r="C4297">
        <v>6698</v>
      </c>
      <c r="D4297">
        <v>1800000</v>
      </c>
      <c r="E4297">
        <v>917</v>
      </c>
      <c r="F4297" s="3">
        <v>931.24559602694387</v>
      </c>
    </row>
    <row r="4298" spans="1:6">
      <c r="A4298">
        <v>30</v>
      </c>
      <c r="B4298">
        <v>-88.671999999999997</v>
      </c>
      <c r="C4298">
        <v>6698</v>
      </c>
      <c r="D4298">
        <v>1800000</v>
      </c>
      <c r="E4298">
        <v>883</v>
      </c>
      <c r="F4298" s="3"/>
    </row>
    <row r="4299" spans="1:6">
      <c r="A4299">
        <v>31</v>
      </c>
      <c r="B4299">
        <v>-88.56</v>
      </c>
      <c r="C4299">
        <v>6698</v>
      </c>
      <c r="D4299">
        <v>1800000</v>
      </c>
      <c r="E4299">
        <v>869</v>
      </c>
    </row>
    <row r="4300" spans="1:6">
      <c r="A4300">
        <v>32</v>
      </c>
      <c r="B4300">
        <v>-88.451999999999998</v>
      </c>
      <c r="C4300">
        <v>6698</v>
      </c>
      <c r="D4300">
        <v>1800000</v>
      </c>
      <c r="E4300">
        <v>911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331</v>
      </c>
    </row>
    <row r="4306" spans="1:10">
      <c r="A4306" t="s">
        <v>27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255</v>
      </c>
    </row>
    <row r="4310" spans="1:10">
      <c r="A4310" t="s">
        <v>270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59</v>
      </c>
      <c r="B4318" t="s">
        <v>38</v>
      </c>
      <c r="C4318" t="s">
        <v>41</v>
      </c>
      <c r="D4318" t="s">
        <v>58</v>
      </c>
      <c r="E4318" t="s">
        <v>57</v>
      </c>
      <c r="F4318" t="s">
        <v>78</v>
      </c>
    </row>
    <row r="4319" spans="1:10">
      <c r="A4319">
        <v>1</v>
      </c>
      <c r="B4319">
        <v>-91.947999999999993</v>
      </c>
      <c r="C4319">
        <v>4320</v>
      </c>
      <c r="D4319">
        <v>1155607</v>
      </c>
      <c r="E4319">
        <v>418</v>
      </c>
      <c r="J4319" t="s">
        <v>342</v>
      </c>
    </row>
    <row r="4320" spans="1:10">
      <c r="A4320">
        <v>2</v>
      </c>
      <c r="B4320">
        <v>-91.838999999999999</v>
      </c>
      <c r="C4320">
        <v>4320</v>
      </c>
      <c r="D4320">
        <v>1155607</v>
      </c>
      <c r="E4320">
        <v>477</v>
      </c>
    </row>
    <row r="4321" spans="1:6">
      <c r="A4321">
        <v>3</v>
      </c>
      <c r="B4321">
        <v>-91.724000000000004</v>
      </c>
      <c r="C4321">
        <v>4320</v>
      </c>
      <c r="D4321">
        <v>1155607</v>
      </c>
      <c r="E4321">
        <v>475</v>
      </c>
    </row>
    <row r="4322" spans="1:6">
      <c r="A4322">
        <v>4</v>
      </c>
      <c r="B4322">
        <v>-91.611999999999995</v>
      </c>
      <c r="C4322">
        <v>4320</v>
      </c>
      <c r="D4322">
        <v>1155607</v>
      </c>
      <c r="E4322">
        <v>507</v>
      </c>
    </row>
    <row r="4323" spans="1:6">
      <c r="A4323">
        <v>5</v>
      </c>
      <c r="B4323">
        <v>-91.5</v>
      </c>
      <c r="C4323">
        <v>4320</v>
      </c>
      <c r="D4323">
        <v>1155607</v>
      </c>
      <c r="E4323">
        <v>556</v>
      </c>
      <c r="F4323" s="3">
        <v>551.18875861389063</v>
      </c>
    </row>
    <row r="4324" spans="1:6">
      <c r="A4324">
        <v>6</v>
      </c>
      <c r="B4324">
        <v>-91.394000000000005</v>
      </c>
      <c r="C4324">
        <v>4320</v>
      </c>
      <c r="D4324">
        <v>1155607</v>
      </c>
      <c r="E4324">
        <v>535</v>
      </c>
      <c r="F4324" s="3">
        <v>554.61705670596882</v>
      </c>
    </row>
    <row r="4325" spans="1:6">
      <c r="A4325">
        <v>7</v>
      </c>
      <c r="B4325">
        <v>-91.281000000000006</v>
      </c>
      <c r="C4325">
        <v>4320</v>
      </c>
      <c r="D4325">
        <v>1155607</v>
      </c>
      <c r="E4325">
        <v>564</v>
      </c>
      <c r="F4325" s="3">
        <v>559.18439527056103</v>
      </c>
    </row>
    <row r="4326" spans="1:6">
      <c r="A4326">
        <v>8</v>
      </c>
      <c r="B4326">
        <v>-91.165000000000006</v>
      </c>
      <c r="C4326">
        <v>4320</v>
      </c>
      <c r="D4326">
        <v>1155607</v>
      </c>
      <c r="E4326">
        <v>593</v>
      </c>
      <c r="F4326" s="3">
        <v>565.76039156562172</v>
      </c>
    </row>
    <row r="4327" spans="1:6">
      <c r="A4327">
        <v>9</v>
      </c>
      <c r="B4327">
        <v>-91.049000000000007</v>
      </c>
      <c r="C4327">
        <v>4320</v>
      </c>
      <c r="D4327">
        <v>1155607</v>
      </c>
      <c r="E4327">
        <v>549</v>
      </c>
      <c r="F4327" s="3">
        <v>575.63832479052769</v>
      </c>
    </row>
    <row r="4328" spans="1:6">
      <c r="A4328">
        <v>10</v>
      </c>
      <c r="B4328">
        <v>-90.933999999999997</v>
      </c>
      <c r="C4328">
        <v>4320</v>
      </c>
      <c r="D4328">
        <v>1155607</v>
      </c>
      <c r="E4328">
        <v>603</v>
      </c>
      <c r="F4328" s="3">
        <v>590.32083550629704</v>
      </c>
    </row>
    <row r="4329" spans="1:6">
      <c r="A4329">
        <v>11</v>
      </c>
      <c r="B4329">
        <v>-90.823999999999998</v>
      </c>
      <c r="C4329">
        <v>4320</v>
      </c>
      <c r="D4329">
        <v>1155607</v>
      </c>
      <c r="E4329">
        <v>625</v>
      </c>
      <c r="F4329" s="3">
        <v>610.12164352008983</v>
      </c>
    </row>
    <row r="4330" spans="1:6">
      <c r="A4330">
        <v>12</v>
      </c>
      <c r="B4330">
        <v>-90.709000000000003</v>
      </c>
      <c r="C4330">
        <v>4320</v>
      </c>
      <c r="D4330">
        <v>1155607</v>
      </c>
      <c r="E4330">
        <v>632</v>
      </c>
      <c r="F4330" s="3">
        <v>636.92959511849779</v>
      </c>
    </row>
    <row r="4331" spans="1:6">
      <c r="A4331">
        <v>13</v>
      </c>
      <c r="B4331">
        <v>-90.594999999999999</v>
      </c>
      <c r="C4331">
        <v>4320</v>
      </c>
      <c r="D4331">
        <v>1155607</v>
      </c>
      <c r="E4331">
        <v>631</v>
      </c>
      <c r="F4331" s="3">
        <v>667.74914705781839</v>
      </c>
    </row>
    <row r="4332" spans="1:6">
      <c r="A4332">
        <v>14</v>
      </c>
      <c r="B4332">
        <v>-90.486999999999995</v>
      </c>
      <c r="C4332">
        <v>4320</v>
      </c>
      <c r="D4332">
        <v>1155607</v>
      </c>
      <c r="E4332">
        <v>733</v>
      </c>
      <c r="F4332" s="3">
        <v>697.05671750910483</v>
      </c>
    </row>
    <row r="4333" spans="1:6">
      <c r="A4333">
        <v>15</v>
      </c>
      <c r="B4333">
        <v>-90.372</v>
      </c>
      <c r="C4333">
        <v>4320</v>
      </c>
      <c r="D4333">
        <v>1155607</v>
      </c>
      <c r="E4333">
        <v>740</v>
      </c>
      <c r="F4333" s="3">
        <v>722.8740090161765</v>
      </c>
    </row>
    <row r="4334" spans="1:6">
      <c r="A4334">
        <v>16</v>
      </c>
      <c r="B4334">
        <v>-90.256</v>
      </c>
      <c r="C4334">
        <v>4320</v>
      </c>
      <c r="D4334">
        <v>1155607</v>
      </c>
      <c r="E4334">
        <v>700</v>
      </c>
      <c r="F4334" s="3">
        <v>737.78250120502287</v>
      </c>
    </row>
    <row r="4335" spans="1:6">
      <c r="A4335">
        <v>17</v>
      </c>
      <c r="B4335">
        <v>-90.14</v>
      </c>
      <c r="C4335">
        <v>4320</v>
      </c>
      <c r="D4335">
        <v>1155607</v>
      </c>
      <c r="E4335">
        <v>761</v>
      </c>
      <c r="F4335" s="3">
        <v>738.32459047365387</v>
      </c>
    </row>
    <row r="4336" spans="1:6">
      <c r="A4336">
        <v>18</v>
      </c>
      <c r="B4336">
        <v>-90.025000000000006</v>
      </c>
      <c r="C4336">
        <v>4320</v>
      </c>
      <c r="D4336">
        <v>1155607</v>
      </c>
      <c r="E4336">
        <v>718</v>
      </c>
      <c r="F4336" s="3">
        <v>725.34193419467522</v>
      </c>
    </row>
    <row r="4337" spans="1:6">
      <c r="A4337">
        <v>19</v>
      </c>
      <c r="B4337">
        <v>-89.918999999999997</v>
      </c>
      <c r="C4337">
        <v>4320</v>
      </c>
      <c r="D4337">
        <v>1155607</v>
      </c>
      <c r="E4337">
        <v>723</v>
      </c>
      <c r="F4337" s="3">
        <v>704.99197969281965</v>
      </c>
    </row>
    <row r="4338" spans="1:6">
      <c r="A4338">
        <v>20</v>
      </c>
      <c r="B4338">
        <v>-89.805999999999997</v>
      </c>
      <c r="C4338">
        <v>4320</v>
      </c>
      <c r="D4338">
        <v>1155607</v>
      </c>
      <c r="E4338">
        <v>663</v>
      </c>
      <c r="F4338" s="3">
        <v>679.74836092254395</v>
      </c>
    </row>
    <row r="4339" spans="1:6">
      <c r="A4339">
        <v>21</v>
      </c>
      <c r="B4339">
        <v>-89.691000000000003</v>
      </c>
      <c r="C4339">
        <v>4320</v>
      </c>
      <c r="D4339">
        <v>1155607</v>
      </c>
      <c r="E4339">
        <v>658</v>
      </c>
      <c r="F4339" s="3">
        <v>655.58337852214265</v>
      </c>
    </row>
    <row r="4340" spans="1:6">
      <c r="A4340">
        <v>22</v>
      </c>
      <c r="B4340">
        <v>-89.576999999999998</v>
      </c>
      <c r="C4340">
        <v>4320</v>
      </c>
      <c r="D4340">
        <v>1155607</v>
      </c>
      <c r="E4340">
        <v>627</v>
      </c>
      <c r="F4340" s="3">
        <v>636.69623693116637</v>
      </c>
    </row>
    <row r="4341" spans="1:6">
      <c r="A4341">
        <v>23</v>
      </c>
      <c r="B4341">
        <v>-89.457999999999998</v>
      </c>
      <c r="C4341">
        <v>4320</v>
      </c>
      <c r="D4341">
        <v>1155607</v>
      </c>
      <c r="E4341">
        <v>635</v>
      </c>
      <c r="F4341" s="3">
        <v>623.68092448328343</v>
      </c>
    </row>
    <row r="4342" spans="1:6">
      <c r="A4342">
        <v>24</v>
      </c>
      <c r="B4342">
        <v>-89.341999999999999</v>
      </c>
      <c r="C4342">
        <v>4320</v>
      </c>
      <c r="D4342">
        <v>1155607</v>
      </c>
      <c r="E4342">
        <v>635</v>
      </c>
      <c r="F4342" s="3">
        <v>616.94874540439628</v>
      </c>
    </row>
    <row r="4343" spans="1:6">
      <c r="A4343">
        <v>25</v>
      </c>
      <c r="B4343">
        <v>-89.234999999999999</v>
      </c>
      <c r="C4343">
        <v>4320</v>
      </c>
      <c r="D4343">
        <v>1155607</v>
      </c>
      <c r="E4343">
        <v>597</v>
      </c>
      <c r="F4343" s="3">
        <v>614.61571434276141</v>
      </c>
    </row>
    <row r="4344" spans="1:6">
      <c r="A4344">
        <v>26</v>
      </c>
      <c r="B4344">
        <v>-89.13</v>
      </c>
      <c r="C4344">
        <v>4320</v>
      </c>
      <c r="D4344">
        <v>1155607</v>
      </c>
      <c r="E4344">
        <v>609</v>
      </c>
      <c r="F4344" s="3">
        <v>614.67593708080176</v>
      </c>
    </row>
    <row r="4345" spans="1:6">
      <c r="A4345">
        <v>27</v>
      </c>
      <c r="B4345">
        <v>-89.016000000000005</v>
      </c>
      <c r="C4345">
        <v>4320</v>
      </c>
      <c r="D4345">
        <v>1155607</v>
      </c>
      <c r="E4345">
        <v>631</v>
      </c>
      <c r="F4345" s="3">
        <v>616.26136748141198</v>
      </c>
    </row>
    <row r="4346" spans="1:6">
      <c r="A4346">
        <v>28</v>
      </c>
      <c r="B4346">
        <v>-88.896000000000001</v>
      </c>
      <c r="C4346">
        <v>4320</v>
      </c>
      <c r="D4346">
        <v>1155607</v>
      </c>
      <c r="E4346">
        <v>615</v>
      </c>
      <c r="F4346" s="3">
        <v>618.79048837490836</v>
      </c>
    </row>
    <row r="4347" spans="1:6">
      <c r="A4347">
        <v>29</v>
      </c>
      <c r="B4347">
        <v>-88.790999999999997</v>
      </c>
      <c r="C4347">
        <v>4320</v>
      </c>
      <c r="D4347">
        <v>1155607</v>
      </c>
      <c r="E4347">
        <v>617</v>
      </c>
      <c r="F4347" s="3">
        <v>621.32623245289051</v>
      </c>
    </row>
    <row r="4348" spans="1:6">
      <c r="A4348">
        <v>30</v>
      </c>
      <c r="B4348">
        <v>-88.671999999999997</v>
      </c>
      <c r="C4348">
        <v>4320</v>
      </c>
      <c r="D4348">
        <v>1155607</v>
      </c>
      <c r="E4348">
        <v>581</v>
      </c>
      <c r="F4348" s="3"/>
    </row>
    <row r="4349" spans="1:6">
      <c r="A4349">
        <v>31</v>
      </c>
      <c r="B4349">
        <v>-88.56</v>
      </c>
      <c r="C4349">
        <v>4320</v>
      </c>
      <c r="D4349">
        <v>1155607</v>
      </c>
      <c r="E4349">
        <v>604</v>
      </c>
    </row>
    <row r="4350" spans="1:6">
      <c r="A4350">
        <v>32</v>
      </c>
      <c r="B4350">
        <v>-88.451999999999998</v>
      </c>
      <c r="C4350">
        <v>4320</v>
      </c>
      <c r="D4350">
        <v>1155607</v>
      </c>
      <c r="E4350">
        <v>590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332</v>
      </c>
    </row>
    <row r="4356" spans="1:6">
      <c r="A4356" t="s">
        <v>333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255</v>
      </c>
    </row>
    <row r="4360" spans="1:6">
      <c r="A4360" t="s">
        <v>272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59</v>
      </c>
      <c r="B4368" t="s">
        <v>38</v>
      </c>
      <c r="C4368" t="s">
        <v>41</v>
      </c>
      <c r="D4368" t="s">
        <v>58</v>
      </c>
      <c r="E4368" t="s">
        <v>57</v>
      </c>
      <c r="F4368" t="s">
        <v>78</v>
      </c>
    </row>
    <row r="4369" spans="1:10">
      <c r="A4369">
        <v>1</v>
      </c>
      <c r="B4369">
        <v>-91.947999999999993</v>
      </c>
      <c r="C4369">
        <v>6338</v>
      </c>
      <c r="D4369">
        <v>1694900</v>
      </c>
      <c r="E4369">
        <v>624</v>
      </c>
      <c r="J4369" t="s">
        <v>343</v>
      </c>
    </row>
    <row r="4370" spans="1:10">
      <c r="A4370">
        <v>2</v>
      </c>
      <c r="B4370">
        <v>-91.838999999999999</v>
      </c>
      <c r="C4370">
        <v>6338</v>
      </c>
      <c r="D4370">
        <v>1694900</v>
      </c>
      <c r="E4370">
        <v>713</v>
      </c>
    </row>
    <row r="4371" spans="1:10">
      <c r="A4371">
        <v>3</v>
      </c>
      <c r="B4371">
        <v>-91.724000000000004</v>
      </c>
      <c r="C4371">
        <v>6338</v>
      </c>
      <c r="D4371">
        <v>1694900</v>
      </c>
      <c r="E4371">
        <v>721</v>
      </c>
    </row>
    <row r="4372" spans="1:10">
      <c r="A4372">
        <v>4</v>
      </c>
      <c r="B4372">
        <v>-91.611999999999995</v>
      </c>
      <c r="C4372">
        <v>6338</v>
      </c>
      <c r="D4372">
        <v>1694900</v>
      </c>
      <c r="E4372">
        <v>737</v>
      </c>
    </row>
    <row r="4373" spans="1:10">
      <c r="A4373">
        <v>5</v>
      </c>
      <c r="B4373">
        <v>-91.5</v>
      </c>
      <c r="C4373">
        <v>6338</v>
      </c>
      <c r="D4373">
        <v>1694900</v>
      </c>
      <c r="E4373">
        <v>738</v>
      </c>
      <c r="F4373" s="3">
        <v>767.75313495406567</v>
      </c>
    </row>
    <row r="4374" spans="1:10">
      <c r="A4374">
        <v>6</v>
      </c>
      <c r="B4374">
        <v>-91.394000000000005</v>
      </c>
      <c r="C4374">
        <v>6338</v>
      </c>
      <c r="D4374">
        <v>1694900</v>
      </c>
      <c r="E4374">
        <v>764</v>
      </c>
      <c r="F4374" s="3">
        <v>776.21239095879355</v>
      </c>
    </row>
    <row r="4375" spans="1:10">
      <c r="A4375">
        <v>7</v>
      </c>
      <c r="B4375">
        <v>-91.281000000000006</v>
      </c>
      <c r="C4375">
        <v>6338</v>
      </c>
      <c r="D4375">
        <v>1694900</v>
      </c>
      <c r="E4375">
        <v>805</v>
      </c>
      <c r="F4375" s="3">
        <v>787.66297988898577</v>
      </c>
    </row>
    <row r="4376" spans="1:10">
      <c r="A4376">
        <v>8</v>
      </c>
      <c r="B4376">
        <v>-91.165000000000006</v>
      </c>
      <c r="C4376">
        <v>6338</v>
      </c>
      <c r="D4376">
        <v>1694900</v>
      </c>
      <c r="E4376">
        <v>831</v>
      </c>
      <c r="F4376" s="3">
        <v>803.19896053775608</v>
      </c>
    </row>
    <row r="4377" spans="1:10">
      <c r="A4377">
        <v>9</v>
      </c>
      <c r="B4377">
        <v>-91.049000000000007</v>
      </c>
      <c r="C4377">
        <v>6338</v>
      </c>
      <c r="D4377">
        <v>1694900</v>
      </c>
      <c r="E4377">
        <v>834</v>
      </c>
      <c r="F4377" s="3">
        <v>823.82242967293121</v>
      </c>
    </row>
    <row r="4378" spans="1:10">
      <c r="A4378">
        <v>10</v>
      </c>
      <c r="B4378">
        <v>-90.933999999999997</v>
      </c>
      <c r="C4378">
        <v>6338</v>
      </c>
      <c r="D4378">
        <v>1694900</v>
      </c>
      <c r="E4378">
        <v>897</v>
      </c>
      <c r="F4378" s="3">
        <v>850.21729491711915</v>
      </c>
    </row>
    <row r="4379" spans="1:10">
      <c r="A4379">
        <v>11</v>
      </c>
      <c r="B4379">
        <v>-90.823999999999998</v>
      </c>
      <c r="C4379">
        <v>6338</v>
      </c>
      <c r="D4379">
        <v>1694900</v>
      </c>
      <c r="E4379">
        <v>868</v>
      </c>
      <c r="F4379" s="3">
        <v>881.1303845931028</v>
      </c>
    </row>
    <row r="4380" spans="1:10">
      <c r="A4380">
        <v>12</v>
      </c>
      <c r="B4380">
        <v>-90.709000000000003</v>
      </c>
      <c r="C4380">
        <v>6338</v>
      </c>
      <c r="D4380">
        <v>1694900</v>
      </c>
      <c r="E4380">
        <v>857</v>
      </c>
      <c r="F4380" s="3">
        <v>918.30343461270434</v>
      </c>
    </row>
    <row r="4381" spans="1:10">
      <c r="A4381">
        <v>13</v>
      </c>
      <c r="B4381">
        <v>-90.594999999999999</v>
      </c>
      <c r="C4381">
        <v>6338</v>
      </c>
      <c r="D4381">
        <v>1694900</v>
      </c>
      <c r="E4381">
        <v>949</v>
      </c>
      <c r="F4381" s="3">
        <v>957.5411868559072</v>
      </c>
    </row>
    <row r="4382" spans="1:10">
      <c r="A4382">
        <v>14</v>
      </c>
      <c r="B4382">
        <v>-90.486999999999995</v>
      </c>
      <c r="C4382">
        <v>6338</v>
      </c>
      <c r="D4382">
        <v>1694900</v>
      </c>
      <c r="E4382">
        <v>1023</v>
      </c>
      <c r="F4382" s="3">
        <v>993.45788547818358</v>
      </c>
    </row>
    <row r="4383" spans="1:10">
      <c r="A4383">
        <v>15</v>
      </c>
      <c r="B4383">
        <v>-90.372</v>
      </c>
      <c r="C4383">
        <v>6338</v>
      </c>
      <c r="D4383">
        <v>1694900</v>
      </c>
      <c r="E4383">
        <v>1015</v>
      </c>
      <c r="F4383" s="3">
        <v>1026.0090235489834</v>
      </c>
    </row>
    <row r="4384" spans="1:10">
      <c r="A4384">
        <v>16</v>
      </c>
      <c r="B4384">
        <v>-90.256</v>
      </c>
      <c r="C4384">
        <v>6338</v>
      </c>
      <c r="D4384">
        <v>1694900</v>
      </c>
      <c r="E4384">
        <v>1026</v>
      </c>
      <c r="F4384" s="3">
        <v>1048.6258218237492</v>
      </c>
    </row>
    <row r="4385" spans="1:6">
      <c r="A4385">
        <v>17</v>
      </c>
      <c r="B4385">
        <v>-90.14</v>
      </c>
      <c r="C4385">
        <v>6338</v>
      </c>
      <c r="D4385">
        <v>1694900</v>
      </c>
      <c r="E4385">
        <v>1157</v>
      </c>
      <c r="F4385" s="3">
        <v>1058.0258338536216</v>
      </c>
    </row>
    <row r="4386" spans="1:6">
      <c r="A4386">
        <v>18</v>
      </c>
      <c r="B4386">
        <v>-90.025000000000006</v>
      </c>
      <c r="C4386">
        <v>6338</v>
      </c>
      <c r="D4386">
        <v>1694900</v>
      </c>
      <c r="E4386">
        <v>1034</v>
      </c>
      <c r="F4386" s="3">
        <v>1053.6307628144796</v>
      </c>
    </row>
    <row r="4387" spans="1:6">
      <c r="A4387">
        <v>19</v>
      </c>
      <c r="B4387">
        <v>-89.918999999999997</v>
      </c>
      <c r="C4387">
        <v>6338</v>
      </c>
      <c r="D4387">
        <v>1694900</v>
      </c>
      <c r="E4387">
        <v>1032</v>
      </c>
      <c r="F4387" s="3">
        <v>1038.972940982145</v>
      </c>
    </row>
    <row r="4388" spans="1:6">
      <c r="A4388">
        <v>20</v>
      </c>
      <c r="B4388">
        <v>-89.805999999999997</v>
      </c>
      <c r="C4388">
        <v>6338</v>
      </c>
      <c r="D4388">
        <v>1694900</v>
      </c>
      <c r="E4388">
        <v>976</v>
      </c>
      <c r="F4388" s="3">
        <v>1015.4144034329976</v>
      </c>
    </row>
    <row r="4389" spans="1:6">
      <c r="A4389">
        <v>21</v>
      </c>
      <c r="B4389">
        <v>-89.691000000000003</v>
      </c>
      <c r="C4389">
        <v>6338</v>
      </c>
      <c r="D4389">
        <v>1694900</v>
      </c>
      <c r="E4389">
        <v>998</v>
      </c>
      <c r="F4389" s="3">
        <v>987.40232348833592</v>
      </c>
    </row>
    <row r="4390" spans="1:6">
      <c r="A4390">
        <v>22</v>
      </c>
      <c r="B4390">
        <v>-89.576999999999998</v>
      </c>
      <c r="C4390">
        <v>6338</v>
      </c>
      <c r="D4390">
        <v>1694900</v>
      </c>
      <c r="E4390">
        <v>937</v>
      </c>
      <c r="F4390" s="3">
        <v>959.93156932525221</v>
      </c>
    </row>
    <row r="4391" spans="1:6">
      <c r="A4391">
        <v>23</v>
      </c>
      <c r="B4391">
        <v>-89.457999999999998</v>
      </c>
      <c r="C4391">
        <v>6338</v>
      </c>
      <c r="D4391">
        <v>1694900</v>
      </c>
      <c r="E4391">
        <v>935</v>
      </c>
      <c r="F4391" s="3">
        <v>935.14861925711989</v>
      </c>
    </row>
    <row r="4392" spans="1:6">
      <c r="A4392">
        <v>24</v>
      </c>
      <c r="B4392">
        <v>-89.341999999999999</v>
      </c>
      <c r="C4392">
        <v>6338</v>
      </c>
      <c r="D4392">
        <v>1694900</v>
      </c>
      <c r="E4392">
        <v>960</v>
      </c>
      <c r="F4392" s="3">
        <v>916.80156498727536</v>
      </c>
    </row>
    <row r="4393" spans="1:6">
      <c r="A4393">
        <v>25</v>
      </c>
      <c r="B4393">
        <v>-89.234999999999999</v>
      </c>
      <c r="C4393">
        <v>6338</v>
      </c>
      <c r="D4393">
        <v>1694900</v>
      </c>
      <c r="E4393">
        <v>932</v>
      </c>
      <c r="F4393" s="3">
        <v>905.40189092138564</v>
      </c>
    </row>
    <row r="4394" spans="1:6">
      <c r="A4394">
        <v>26</v>
      </c>
      <c r="B4394">
        <v>-89.13</v>
      </c>
      <c r="C4394">
        <v>6338</v>
      </c>
      <c r="D4394">
        <v>1694900</v>
      </c>
      <c r="E4394">
        <v>872</v>
      </c>
      <c r="F4394" s="3">
        <v>898.9321320732472</v>
      </c>
    </row>
    <row r="4395" spans="1:6">
      <c r="A4395">
        <v>27</v>
      </c>
      <c r="B4395">
        <v>-89.016000000000005</v>
      </c>
      <c r="C4395">
        <v>6338</v>
      </c>
      <c r="D4395">
        <v>1694900</v>
      </c>
      <c r="E4395">
        <v>902</v>
      </c>
      <c r="F4395" s="3">
        <v>896.21192200320695</v>
      </c>
    </row>
    <row r="4396" spans="1:6">
      <c r="A4396">
        <v>28</v>
      </c>
      <c r="B4396">
        <v>-88.896000000000001</v>
      </c>
      <c r="C4396">
        <v>6338</v>
      </c>
      <c r="D4396">
        <v>1694900</v>
      </c>
      <c r="E4396">
        <v>906</v>
      </c>
      <c r="F4396" s="3">
        <v>896.88077284486246</v>
      </c>
    </row>
    <row r="4397" spans="1:6">
      <c r="A4397">
        <v>29</v>
      </c>
      <c r="B4397">
        <v>-88.790999999999997</v>
      </c>
      <c r="C4397">
        <v>6338</v>
      </c>
      <c r="D4397">
        <v>1694900</v>
      </c>
      <c r="E4397">
        <v>875</v>
      </c>
      <c r="F4397" s="3">
        <v>899.44520647284594</v>
      </c>
    </row>
    <row r="4398" spans="1:6">
      <c r="A4398">
        <v>30</v>
      </c>
      <c r="B4398">
        <v>-88.671999999999997</v>
      </c>
      <c r="C4398">
        <v>6338</v>
      </c>
      <c r="D4398">
        <v>1694900</v>
      </c>
      <c r="E4398">
        <v>819</v>
      </c>
      <c r="F4398" s="3"/>
    </row>
    <row r="4399" spans="1:6">
      <c r="A4399">
        <v>31</v>
      </c>
      <c r="B4399">
        <v>-88.56</v>
      </c>
      <c r="C4399">
        <v>6338</v>
      </c>
      <c r="D4399">
        <v>1694900</v>
      </c>
      <c r="E4399">
        <v>867</v>
      </c>
    </row>
    <row r="4400" spans="1:6">
      <c r="A4400">
        <v>32</v>
      </c>
      <c r="B4400">
        <v>-88.451999999999998</v>
      </c>
      <c r="C4400">
        <v>6338</v>
      </c>
      <c r="D4400">
        <v>1694900</v>
      </c>
      <c r="E4400">
        <v>882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6"/>
  <sheetViews>
    <sheetView topLeftCell="O1" workbookViewId="0">
      <selection activeCell="AG8" sqref="AG8:AG48"/>
    </sheetView>
  </sheetViews>
  <sheetFormatPr baseColWidth="10" defaultColWidth="8.83203125" defaultRowHeight="14" x14ac:dyDescent="0"/>
  <cols>
    <col min="33" max="33" width="10.5" bestFit="1" customWidth="1"/>
  </cols>
  <sheetData>
    <row r="1" spans="1:42">
      <c r="AH1" s="1" t="s">
        <v>100</v>
      </c>
      <c r="AI1" s="6">
        <v>-90.054000000000002</v>
      </c>
      <c r="AJ1" t="s">
        <v>101</v>
      </c>
      <c r="AL1" s="16">
        <v>-90.269829099761324</v>
      </c>
      <c r="AM1" s="16">
        <v>-90.054161835141912</v>
      </c>
      <c r="AN1" s="14" t="s">
        <v>344</v>
      </c>
    </row>
    <row r="2" spans="1:42">
      <c r="AH2" s="1" t="s">
        <v>102</v>
      </c>
      <c r="AI2" s="6">
        <v>-90.27</v>
      </c>
      <c r="AJ2" t="s">
        <v>101</v>
      </c>
      <c r="AP2" s="6">
        <f>AVERAGE(AL8:AL14,AL37:AL40)</f>
        <v>0.9395462742970494</v>
      </c>
    </row>
    <row r="3" spans="1:42">
      <c r="AH3" s="1" t="s">
        <v>103</v>
      </c>
      <c r="AI3" s="6">
        <f>1/3*(AI1+2*AI2)</f>
        <v>-90.197999999999993</v>
      </c>
      <c r="AP3" s="6">
        <f>AVERAGE(AL17:AL19,AL21:AL24,AL26:AL35)</f>
        <v>1.2490447666553757</v>
      </c>
    </row>
    <row r="4" spans="1:42">
      <c r="AH4" s="1" t="s">
        <v>104</v>
      </c>
      <c r="AI4" s="6">
        <f>1/3*(2*AI1+AI2)</f>
        <v>-90.125999999999991</v>
      </c>
    </row>
    <row r="5" spans="1:42">
      <c r="AH5" s="1" t="s">
        <v>345</v>
      </c>
      <c r="AI5" s="6">
        <f>1/2*(AI1+AI2)</f>
        <v>-90.162000000000006</v>
      </c>
    </row>
    <row r="6" spans="1:42">
      <c r="AH6" s="1" t="s">
        <v>346</v>
      </c>
      <c r="AI6" s="6">
        <f>1/4*(AI1+3*AI2)</f>
        <v>-90.216000000000008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2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238.54703399850408</v>
      </c>
      <c r="AO8" s="8">
        <f>(SIN(RADIANS(AP8/2))/SIN(RADIANS((AJ8+AK8)/2))-1)*1000000-AN8</f>
        <v>183.57942564239951</v>
      </c>
      <c r="AP8" s="6">
        <f>VLOOKUP(AG8,$AH$1:$AI$6,2,FALSE)</f>
        <v>-90.27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48" si="1">9.913-L9</f>
        <v>-15</v>
      </c>
      <c r="AJ9" s="7">
        <f t="shared" ref="AJ9:AM24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48" si="3">(SIN(RADIANS(AP9/2))/SIN(RADIANS(AJ9/2))-1)*1000000</f>
        <v>110.44780770275153</v>
      </c>
      <c r="AO9" s="8">
        <f t="shared" ref="AO9:AO48" si="4">(SIN(RADIANS(AP9/2))/SIN(RADIANS((AJ9+AK9)/2))-1)*1000000-AN9</f>
        <v>284.32435793601667</v>
      </c>
      <c r="AP9" s="6">
        <f t="shared" ref="AP9:AP48" si="5">VLOOKUP(AG9,$AH$1:$AI$6,2,FALSE)</f>
        <v>-90.27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885.95130329527376</v>
      </c>
      <c r="AO10" s="8">
        <f t="shared" si="4"/>
        <v>204.77737779356346</v>
      </c>
      <c r="AP10" s="6">
        <f t="shared" si="5"/>
        <v>-90.27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2197.0782514073585</v>
      </c>
      <c r="AO11" s="8">
        <f t="shared" si="4"/>
        <v>315.24661115578374</v>
      </c>
      <c r="AP11" s="6">
        <f t="shared" si="5"/>
        <v>-90.27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1830.9973269832192</v>
      </c>
      <c r="AO12" s="8">
        <f t="shared" si="4"/>
        <v>285.32181653084785</v>
      </c>
      <c r="AP12" s="6">
        <f t="shared" si="5"/>
        <v>-90.27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1776.8692523847385</v>
      </c>
      <c r="AO13" s="8">
        <f t="shared" si="4"/>
        <v>296.60407691833871</v>
      </c>
      <c r="AP13" s="6">
        <f t="shared" si="5"/>
        <v>-90.27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si="2"/>
        <v>-90.158947795544776</v>
      </c>
      <c r="AK14" s="7">
        <f t="shared" si="0"/>
        <v>2.8899518073296881E-2</v>
      </c>
      <c r="AL14" s="7">
        <f t="shared" si="0"/>
        <v>0.93088334099414494</v>
      </c>
      <c r="AM14" s="7">
        <f t="shared" si="0"/>
        <v>8.2616961398909533E-2</v>
      </c>
      <c r="AN14" s="8">
        <f t="shared" si="3"/>
        <v>965.95880772265548</v>
      </c>
      <c r="AO14" s="8">
        <f t="shared" si="4"/>
        <v>251.8353169267408</v>
      </c>
      <c r="AP14" s="6">
        <f t="shared" si="5"/>
        <v>-90.27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102</v>
      </c>
      <c r="AH15" s="1">
        <v>0.15</v>
      </c>
      <c r="AI15" s="1">
        <f t="shared" si="1"/>
        <v>-9</v>
      </c>
      <c r="AJ15" s="7">
        <f t="shared" si="2"/>
        <v>-90.192530528291442</v>
      </c>
      <c r="AK15" s="7">
        <f t="shared" si="0"/>
        <v>3.0180910648439391E-2</v>
      </c>
      <c r="AL15" s="7">
        <f t="shared" si="0"/>
        <v>0.8680449363009376</v>
      </c>
      <c r="AM15" s="7">
        <f t="shared" si="0"/>
        <v>8.5439296019170399E-2</v>
      </c>
      <c r="AN15" s="8">
        <f t="shared" si="3"/>
        <v>673.55219091003175</v>
      </c>
      <c r="AO15" s="8">
        <f t="shared" si="4"/>
        <v>262.77508165328811</v>
      </c>
      <c r="AP15" s="6">
        <f t="shared" si="5"/>
        <v>-90.27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2"/>
        <v>-90.287848176176126</v>
      </c>
      <c r="AK16" s="7">
        <f t="shared" si="0"/>
        <v>3.8506680994583084E-2</v>
      </c>
      <c r="AL16" s="7">
        <f t="shared" si="0"/>
        <v>1.3730807316151286</v>
      </c>
      <c r="AM16" s="7">
        <f t="shared" si="0"/>
        <v>0.12495154084668468</v>
      </c>
      <c r="AN16" s="8">
        <f t="shared" si="3"/>
        <v>-2032.5644972838397</v>
      </c>
      <c r="AO16" s="8">
        <f t="shared" si="4"/>
        <v>333.83859653435275</v>
      </c>
      <c r="AP16" s="6">
        <f t="shared" si="5"/>
        <v>-90.054000000000002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2"/>
        <v>-90.238972461803471</v>
      </c>
      <c r="AK17" s="7">
        <f t="shared" si="0"/>
        <v>3.7577716812846433E-2</v>
      </c>
      <c r="AL17" s="7">
        <f t="shared" si="0"/>
        <v>1.3129593106550297</v>
      </c>
      <c r="AM17" s="7">
        <f t="shared" si="0"/>
        <v>0.11800857422395639</v>
      </c>
      <c r="AN17" s="8">
        <f t="shared" si="3"/>
        <v>-1608.7727970703902</v>
      </c>
      <c r="AO17" s="8">
        <f t="shared" si="4"/>
        <v>326.19740036843314</v>
      </c>
      <c r="AP17" s="6">
        <f t="shared" si="5"/>
        <v>-90.054000000000002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2"/>
        <v>-90.241598834702188</v>
      </c>
      <c r="AK18" s="7">
        <f t="shared" si="0"/>
        <v>2.9768674167215584E-2</v>
      </c>
      <c r="AL18" s="7">
        <f t="shared" si="0"/>
        <v>1.1767321729477946</v>
      </c>
      <c r="AM18" s="7">
        <f t="shared" si="0"/>
        <v>8.768994204293018E-2</v>
      </c>
      <c r="AN18" s="8">
        <f t="shared" si="3"/>
        <v>-1631.5593284814688</v>
      </c>
      <c r="AO18" s="8">
        <f t="shared" si="4"/>
        <v>258.36604187912098</v>
      </c>
      <c r="AP18" s="6">
        <f t="shared" si="5"/>
        <v>-90.054000000000002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si="1"/>
        <v>-5</v>
      </c>
      <c r="AJ19" s="7">
        <f t="shared" si="2"/>
        <v>-90.173802118288791</v>
      </c>
      <c r="AK19" s="7">
        <f t="shared" si="0"/>
        <v>5.7234630387582447E-2</v>
      </c>
      <c r="AL19" s="7">
        <f t="shared" si="0"/>
        <v>1.2400620708227557</v>
      </c>
      <c r="AM19" s="7">
        <f t="shared" si="0"/>
        <v>0.17701368871599479</v>
      </c>
      <c r="AN19" s="8">
        <f t="shared" si="3"/>
        <v>-1042.8504714582455</v>
      </c>
      <c r="AO19" s="8">
        <f t="shared" si="4"/>
        <v>497.80681384614672</v>
      </c>
      <c r="AP19" s="6">
        <f t="shared" si="5"/>
        <v>-90.054000000000002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si="1"/>
        <v>-4</v>
      </c>
      <c r="AJ20" s="7">
        <f t="shared" si="2"/>
        <v>-90.199578066460816</v>
      </c>
      <c r="AK20" s="7">
        <f t="shared" si="0"/>
        <v>3.172200235402084E-2</v>
      </c>
      <c r="AL20" s="7">
        <f t="shared" si="0"/>
        <v>0.63708344431159991</v>
      </c>
      <c r="AM20" s="7">
        <f t="shared" si="0"/>
        <v>8.2518718882624686E-2</v>
      </c>
      <c r="AN20" s="8">
        <f t="shared" si="3"/>
        <v>-1266.7974004200166</v>
      </c>
      <c r="AO20" s="8">
        <f t="shared" si="4"/>
        <v>275.62894708077488</v>
      </c>
      <c r="AP20" s="6">
        <f t="shared" si="5"/>
        <v>-90.054000000000002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si="1"/>
        <v>-3</v>
      </c>
      <c r="AJ21" s="7">
        <f t="shared" si="2"/>
        <v>-90.187127802041658</v>
      </c>
      <c r="AK21" s="7">
        <f t="shared" si="0"/>
        <v>7.7032732861726808E-2</v>
      </c>
      <c r="AL21" s="7">
        <f t="shared" si="0"/>
        <v>1.3586596080270623</v>
      </c>
      <c r="AM21" s="7">
        <f t="shared" si="0"/>
        <v>0.2742331351584818</v>
      </c>
      <c r="AN21" s="8">
        <f t="shared" si="3"/>
        <v>-1158.6456987831007</v>
      </c>
      <c r="AO21" s="8">
        <f t="shared" si="4"/>
        <v>669.94380095397605</v>
      </c>
      <c r="AP21" s="6">
        <f t="shared" si="5"/>
        <v>-90.054000000000002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1"/>
        <v>-2</v>
      </c>
      <c r="AJ22" s="7">
        <f t="shared" si="2"/>
        <v>-90.201678284924526</v>
      </c>
      <c r="AK22" s="7">
        <f t="shared" si="0"/>
        <v>7.5208112182838641E-2</v>
      </c>
      <c r="AL22" s="7">
        <f t="shared" si="0"/>
        <v>1.6038948569730307</v>
      </c>
      <c r="AM22" s="7">
        <f t="shared" si="0"/>
        <v>0.2934160131380682</v>
      </c>
      <c r="AN22" s="8">
        <f t="shared" si="3"/>
        <v>-1285.03789576484</v>
      </c>
      <c r="AO22" s="8">
        <f t="shared" si="4"/>
        <v>653.8108163486321</v>
      </c>
      <c r="AP22" s="6">
        <f t="shared" si="5"/>
        <v>-90.054000000000002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1"/>
        <v>-1</v>
      </c>
      <c r="AJ23" s="7">
        <f t="shared" si="2"/>
        <v>-90.190762997371479</v>
      </c>
      <c r="AK23" s="7">
        <f t="shared" si="0"/>
        <v>4.9873480878189935E-2</v>
      </c>
      <c r="AL23" s="7">
        <f t="shared" si="0"/>
        <v>1.1601919660616717</v>
      </c>
      <c r="AM23" s="7">
        <f t="shared" si="0"/>
        <v>0.15281515312072391</v>
      </c>
      <c r="AN23" s="8">
        <f t="shared" si="3"/>
        <v>-1190.227186807391</v>
      </c>
      <c r="AO23" s="8">
        <f t="shared" si="4"/>
        <v>433.54795797378995</v>
      </c>
      <c r="AP23" s="6">
        <f t="shared" si="5"/>
        <v>-90.054000000000002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1"/>
        <v>0</v>
      </c>
      <c r="AJ24" s="7">
        <f t="shared" si="2"/>
        <v>-90.166731388155156</v>
      </c>
      <c r="AK24" s="7">
        <f t="shared" si="2"/>
        <v>6.4049235870200921E-2</v>
      </c>
      <c r="AL24" s="7">
        <f t="shared" si="2"/>
        <v>1.4430589330355321</v>
      </c>
      <c r="AM24" s="7">
        <f t="shared" si="2"/>
        <v>0.22747171509805711</v>
      </c>
      <c r="AN24" s="8">
        <f t="shared" si="3"/>
        <v>-981.39207123992821</v>
      </c>
      <c r="AO24" s="8">
        <f t="shared" si="4"/>
        <v>557.23059831214164</v>
      </c>
      <c r="AP24" s="6">
        <f t="shared" si="5"/>
        <v>-90.054000000000002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1"/>
        <v>1</v>
      </c>
      <c r="AJ25" s="7">
        <f t="shared" ref="AJ25:AM40" si="6">V25</f>
        <v>-90.1768424813678</v>
      </c>
      <c r="AK25" s="7">
        <f t="shared" si="6"/>
        <v>0.10200695250181416</v>
      </c>
      <c r="AL25" s="7">
        <f t="shared" si="6"/>
        <v>1.9607395329069346</v>
      </c>
      <c r="AM25" s="7">
        <f t="shared" si="6"/>
        <v>0.48649144143583717</v>
      </c>
      <c r="AN25" s="8">
        <f t="shared" si="3"/>
        <v>-1069.2736473401076</v>
      </c>
      <c r="AO25" s="8">
        <f t="shared" si="4"/>
        <v>887.67015879442897</v>
      </c>
      <c r="AP25" s="6">
        <f t="shared" si="5"/>
        <v>-90.054000000000002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1"/>
        <v>2</v>
      </c>
      <c r="AJ26" s="7">
        <f t="shared" si="6"/>
        <v>-90.17537100343408</v>
      </c>
      <c r="AK26" s="7">
        <f t="shared" si="6"/>
        <v>6.6499110340623238E-2</v>
      </c>
      <c r="AL26" s="7">
        <f t="shared" si="6"/>
        <v>1.3618258168277046</v>
      </c>
      <c r="AM26" s="7">
        <f t="shared" si="6"/>
        <v>0.22498059970260559</v>
      </c>
      <c r="AN26" s="8">
        <f t="shared" si="3"/>
        <v>-1056.4855948734796</v>
      </c>
      <c r="AO26" s="8">
        <f t="shared" si="4"/>
        <v>578.43239488375434</v>
      </c>
      <c r="AP26" s="6">
        <f t="shared" si="5"/>
        <v>-90.054000000000002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si="1"/>
        <v>3</v>
      </c>
      <c r="AJ27" s="7">
        <f t="shared" si="6"/>
        <v>-90.262817681115976</v>
      </c>
      <c r="AK27" s="7">
        <f t="shared" si="6"/>
        <v>3.5169395265007744E-2</v>
      </c>
      <c r="AL27" s="7">
        <f t="shared" si="6"/>
        <v>1.0286620515987077</v>
      </c>
      <c r="AM27" s="7">
        <f t="shared" si="6"/>
        <v>0.10931949131001405</v>
      </c>
      <c r="AN27" s="8">
        <f t="shared" si="3"/>
        <v>-1815.5976418049447</v>
      </c>
      <c r="AO27" s="8">
        <f t="shared" si="4"/>
        <v>305.09183228477627</v>
      </c>
      <c r="AP27" s="6">
        <f t="shared" si="5"/>
        <v>-90.054000000000002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1"/>
        <v>4</v>
      </c>
      <c r="AJ28" s="7">
        <f t="shared" si="6"/>
        <v>-90.196632823510299</v>
      </c>
      <c r="AK28" s="7">
        <f t="shared" si="6"/>
        <v>4.2380077231652616E-2</v>
      </c>
      <c r="AL28" s="7">
        <f t="shared" si="6"/>
        <v>1.123288443053962</v>
      </c>
      <c r="AM28" s="7">
        <f t="shared" si="6"/>
        <v>0.12636638125214336</v>
      </c>
      <c r="AN28" s="8">
        <f t="shared" si="3"/>
        <v>-1241.216140470347</v>
      </c>
      <c r="AO28" s="8">
        <f t="shared" si="4"/>
        <v>368.31547629678778</v>
      </c>
      <c r="AP28" s="6">
        <f t="shared" si="5"/>
        <v>-90.054000000000002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1"/>
        <v>5</v>
      </c>
      <c r="AJ29" s="7">
        <f t="shared" si="6"/>
        <v>-90.203735492219963</v>
      </c>
      <c r="AK29" s="7">
        <f t="shared" si="6"/>
        <v>4.7235084512889706E-2</v>
      </c>
      <c r="AL29" s="7">
        <f t="shared" si="6"/>
        <v>1.2459840571227001</v>
      </c>
      <c r="AM29" s="7">
        <f t="shared" si="6"/>
        <v>0.15055098622002752</v>
      </c>
      <c r="AN29" s="8">
        <f t="shared" si="3"/>
        <v>-1302.9038659386761</v>
      </c>
      <c r="AO29" s="8">
        <f t="shared" si="4"/>
        <v>410.45904128245161</v>
      </c>
      <c r="AP29" s="6">
        <f t="shared" si="5"/>
        <v>-90.054000000000002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1"/>
        <v>6</v>
      </c>
      <c r="AJ30" s="7">
        <f t="shared" si="6"/>
        <v>-90.194776464187612</v>
      </c>
      <c r="AK30" s="7">
        <f t="shared" si="6"/>
        <v>7.0441571014039653E-2</v>
      </c>
      <c r="AL30" s="7">
        <f t="shared" si="6"/>
        <v>1.5198573645612208</v>
      </c>
      <c r="AM30" s="7">
        <f t="shared" si="6"/>
        <v>0.26199608806389685</v>
      </c>
      <c r="AN30" s="8">
        <f t="shared" si="3"/>
        <v>-1225.0914972300463</v>
      </c>
      <c r="AO30" s="8">
        <f t="shared" si="4"/>
        <v>612.44594449760825</v>
      </c>
      <c r="AP30" s="6">
        <f t="shared" si="5"/>
        <v>-90.054000000000002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1"/>
        <v>7</v>
      </c>
      <c r="AJ31" s="7">
        <f t="shared" si="6"/>
        <v>-90.144729697425831</v>
      </c>
      <c r="AK31" s="7">
        <f t="shared" si="6"/>
        <v>4.3426673624022076E-2</v>
      </c>
      <c r="AL31" s="7">
        <f t="shared" si="6"/>
        <v>1.3216330321390188</v>
      </c>
      <c r="AM31" s="7">
        <f t="shared" si="6"/>
        <v>0.14345528986550055</v>
      </c>
      <c r="AN31" s="8">
        <f t="shared" si="3"/>
        <v>-790.08185206086432</v>
      </c>
      <c r="AO31" s="8">
        <f t="shared" si="4"/>
        <v>377.92911708101059</v>
      </c>
      <c r="AP31" s="6">
        <f t="shared" si="5"/>
        <v>-90.054000000000002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1"/>
        <v>8</v>
      </c>
      <c r="AJ32" s="7">
        <f t="shared" si="6"/>
        <v>-90.250872961689666</v>
      </c>
      <c r="AK32" s="7">
        <f t="shared" si="6"/>
        <v>6.280839023026083E-2</v>
      </c>
      <c r="AL32" s="7">
        <f t="shared" si="6"/>
        <v>1.6300210986716288</v>
      </c>
      <c r="AM32" s="7">
        <f t="shared" si="6"/>
        <v>0.24578240981366301</v>
      </c>
      <c r="AN32" s="8">
        <f t="shared" si="3"/>
        <v>-1712.0095630247522</v>
      </c>
      <c r="AO32" s="8">
        <f t="shared" si="4"/>
        <v>545.22520501520944</v>
      </c>
      <c r="AP32" s="6">
        <f t="shared" si="5"/>
        <v>-90.054000000000002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102</v>
      </c>
      <c r="AH33" s="1">
        <v>0.15</v>
      </c>
      <c r="AI33" s="1">
        <f t="shared" si="1"/>
        <v>9</v>
      </c>
      <c r="AJ33" s="7">
        <f t="shared" si="6"/>
        <v>-90.169373699340255</v>
      </c>
      <c r="AK33" s="7">
        <f t="shared" si="6"/>
        <v>2.6115521381398912E-2</v>
      </c>
      <c r="AL33" s="7">
        <f t="shared" si="6"/>
        <v>0.87556626583041786</v>
      </c>
      <c r="AM33" s="7">
        <f t="shared" si="6"/>
        <v>7.051280997691764E-2</v>
      </c>
      <c r="AN33" s="8">
        <f t="shared" si="3"/>
        <v>875.15242515712191</v>
      </c>
      <c r="AO33" s="8">
        <f t="shared" si="4"/>
        <v>227.50475725774606</v>
      </c>
      <c r="AP33" s="6">
        <f t="shared" si="5"/>
        <v>-90.27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1"/>
        <v>10.000999999999999</v>
      </c>
      <c r="AJ34" s="7">
        <f t="shared" si="6"/>
        <v>-89.974988821200569</v>
      </c>
      <c r="AK34" s="7">
        <f t="shared" si="6"/>
        <v>2.4667870698709019E-2</v>
      </c>
      <c r="AL34" s="7">
        <f t="shared" si="6"/>
        <v>0.81276742605750885</v>
      </c>
      <c r="AM34" s="7">
        <f t="shared" si="6"/>
        <v>6.5465063549924041E-2</v>
      </c>
      <c r="AN34" s="8">
        <f t="shared" si="3"/>
        <v>2572.2655063065149</v>
      </c>
      <c r="AO34" s="8">
        <f t="shared" si="4"/>
        <v>215.9854881007559</v>
      </c>
      <c r="AP34" s="6">
        <f t="shared" si="5"/>
        <v>-90.27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1"/>
        <v>11.001000000000001</v>
      </c>
      <c r="AJ35" s="7">
        <f t="shared" si="6"/>
        <v>-89.997017909000036</v>
      </c>
      <c r="AK35" s="7">
        <f t="shared" si="6"/>
        <v>2.8229217521730965E-2</v>
      </c>
      <c r="AL35" s="7">
        <f t="shared" si="6"/>
        <v>1.0185965587556403</v>
      </c>
      <c r="AM35" s="7">
        <f t="shared" si="6"/>
        <v>8.0275266569346748E-2</v>
      </c>
      <c r="AN35" s="8">
        <f t="shared" si="3"/>
        <v>2379.5024011457053</v>
      </c>
      <c r="AO35" s="8">
        <f t="shared" si="4"/>
        <v>247.03671010084554</v>
      </c>
      <c r="AP35" s="6">
        <f t="shared" si="5"/>
        <v>-90.27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1"/>
        <v>12.001000000000001</v>
      </c>
      <c r="AJ36" s="7">
        <f t="shared" si="6"/>
        <v>-90.082396884918708</v>
      </c>
      <c r="AK36" s="7">
        <f t="shared" si="6"/>
        <v>3.4593932286331314E-2</v>
      </c>
      <c r="AL36" s="7">
        <f t="shared" si="6"/>
        <v>1.1147066486955919</v>
      </c>
      <c r="AM36" s="7">
        <f t="shared" si="6"/>
        <v>0.10183081725340318</v>
      </c>
      <c r="AN36" s="8">
        <f t="shared" si="3"/>
        <v>1633.4524856682631</v>
      </c>
      <c r="AO36" s="8">
        <f t="shared" si="4"/>
        <v>302.08430569977895</v>
      </c>
      <c r="AP36" s="6">
        <f t="shared" si="5"/>
        <v>-90.27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1"/>
        <v>13.001000000000001</v>
      </c>
      <c r="AJ37" s="7">
        <f t="shared" si="6"/>
        <v>-90.191778460307162</v>
      </c>
      <c r="AK37" s="7">
        <f t="shared" si="6"/>
        <v>3.4174410712052052E-2</v>
      </c>
      <c r="AL37" s="7">
        <f t="shared" si="6"/>
        <v>1.0670838157889546</v>
      </c>
      <c r="AM37" s="7">
        <f t="shared" si="6"/>
        <v>9.8775766744218452E-2</v>
      </c>
      <c r="AN37" s="8">
        <f t="shared" si="3"/>
        <v>680.09767552412723</v>
      </c>
      <c r="AO37" s="8">
        <f t="shared" si="4"/>
        <v>297.56654341683839</v>
      </c>
      <c r="AP37" s="6">
        <f t="shared" si="5"/>
        <v>-90.27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1"/>
        <v>14.001000000000001</v>
      </c>
      <c r="AJ38" s="7">
        <f t="shared" si="6"/>
        <v>-90.254069278435423</v>
      </c>
      <c r="AK38" s="7">
        <f t="shared" si="6"/>
        <v>2.6423057198950554E-2</v>
      </c>
      <c r="AL38" s="7">
        <f t="shared" si="6"/>
        <v>0.83913589146388456</v>
      </c>
      <c r="AM38" s="7">
        <f t="shared" si="6"/>
        <v>7.1174540922363888E-2</v>
      </c>
      <c r="AN38" s="8">
        <f t="shared" si="3"/>
        <v>138.39700002082901</v>
      </c>
      <c r="AO38" s="8">
        <f t="shared" si="4"/>
        <v>229.6755303070608</v>
      </c>
      <c r="AP38" s="6">
        <f t="shared" si="5"/>
        <v>-90.27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1"/>
        <v>15.001000000000001</v>
      </c>
      <c r="AJ39" s="7">
        <f t="shared" si="6"/>
        <v>-90.188891043762098</v>
      </c>
      <c r="AK39" s="7">
        <f t="shared" si="6"/>
        <v>2.8849382615411697E-2</v>
      </c>
      <c r="AL39" s="7">
        <f t="shared" si="6"/>
        <v>0.84979287364745026</v>
      </c>
      <c r="AM39" s="7">
        <f t="shared" si="6"/>
        <v>7.7491465230393269E-2</v>
      </c>
      <c r="AN39" s="8">
        <f t="shared" si="3"/>
        <v>705.22896735214499</v>
      </c>
      <c r="AO39" s="8">
        <f t="shared" si="4"/>
        <v>251.20144810553143</v>
      </c>
      <c r="AP39" s="6">
        <f t="shared" si="5"/>
        <v>-90.27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1"/>
        <v>16.001000000000001</v>
      </c>
      <c r="AJ40" s="7">
        <f t="shared" si="6"/>
        <v>-90.248949353789314</v>
      </c>
      <c r="AK40" s="7">
        <f t="shared" si="6"/>
        <v>2.7425270352846916E-2</v>
      </c>
      <c r="AL40" s="7">
        <f t="shared" si="6"/>
        <v>0.87422909688999795</v>
      </c>
      <c r="AM40" s="7">
        <f t="shared" si="6"/>
        <v>7.4864592324564078E-2</v>
      </c>
      <c r="AN40" s="8">
        <f t="shared" si="3"/>
        <v>182.88821728651428</v>
      </c>
      <c r="AO40" s="8">
        <f t="shared" si="4"/>
        <v>238.42204200330562</v>
      </c>
      <c r="AP40" s="6">
        <f t="shared" si="5"/>
        <v>-90.27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1"/>
        <v>-9.66</v>
      </c>
      <c r="AJ41" s="7">
        <f t="shared" ref="AJ41:AM48" si="7">V41</f>
        <v>-90.103880188740163</v>
      </c>
      <c r="AK41" s="7">
        <f t="shared" si="7"/>
        <v>3.3705940080820243E-2</v>
      </c>
      <c r="AL41" s="7">
        <f t="shared" si="7"/>
        <v>1.1918442400319487</v>
      </c>
      <c r="AM41" s="7">
        <f t="shared" si="7"/>
        <v>0.10296031781998838</v>
      </c>
      <c r="AN41" s="8">
        <f t="shared" si="3"/>
        <v>1445.9916089073488</v>
      </c>
      <c r="AO41" s="8">
        <f t="shared" si="4"/>
        <v>294.16125945047611</v>
      </c>
      <c r="AP41" s="6">
        <f t="shared" si="5"/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1"/>
        <v>-9.3299999999999983</v>
      </c>
      <c r="AJ42" s="7">
        <f t="shared" si="7"/>
        <v>-90.137561371169014</v>
      </c>
      <c r="AK42" s="7">
        <f t="shared" si="7"/>
        <v>2.8105355780702078E-2</v>
      </c>
      <c r="AL42" s="7">
        <f t="shared" si="7"/>
        <v>0.88579038941403254</v>
      </c>
      <c r="AM42" s="7">
        <f t="shared" si="7"/>
        <v>7.6085019089462927E-2</v>
      </c>
      <c r="AN42" s="8">
        <f t="shared" si="3"/>
        <v>1152.305433748113</v>
      </c>
      <c r="AO42" s="8">
        <f t="shared" si="4"/>
        <v>245.04936423896947</v>
      </c>
      <c r="AP42" s="6">
        <f t="shared" si="5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345</v>
      </c>
      <c r="AH43" s="1">
        <v>0.15</v>
      </c>
      <c r="AI43" s="1">
        <f t="shared" si="1"/>
        <v>-8.6699999999999982</v>
      </c>
      <c r="AJ43" s="7">
        <f t="shared" si="7"/>
        <v>-90.162775679015468</v>
      </c>
      <c r="AK43" s="7">
        <f t="shared" si="7"/>
        <v>4.6700798848120367E-2</v>
      </c>
      <c r="AL43" s="7">
        <f t="shared" si="7"/>
        <v>1.1302498320958994</v>
      </c>
      <c r="AM43" s="7">
        <f t="shared" si="7"/>
        <v>0.13950484985974615</v>
      </c>
      <c r="AN43" s="8">
        <f t="shared" si="3"/>
        <v>-6.749895801294592</v>
      </c>
      <c r="AO43" s="8">
        <f t="shared" si="4"/>
        <v>406.63075235547461</v>
      </c>
      <c r="AP43" s="6">
        <f t="shared" si="5"/>
        <v>-90.162000000000006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1"/>
        <v>-8.34</v>
      </c>
      <c r="AJ44" s="7">
        <f t="shared" si="7"/>
        <v>-90.271538926620565</v>
      </c>
      <c r="AK44" s="7">
        <f t="shared" si="7"/>
        <v>5.9839609397609739E-2</v>
      </c>
      <c r="AL44" s="7">
        <f t="shared" si="7"/>
        <v>1.2904817694308943</v>
      </c>
      <c r="AM44" s="7">
        <f t="shared" si="7"/>
        <v>0.19515404464963723</v>
      </c>
      <c r="AN44" s="8">
        <f t="shared" si="3"/>
        <v>-13.366262226033321</v>
      </c>
      <c r="AO44" s="8">
        <f t="shared" si="4"/>
        <v>520.1298900024965</v>
      </c>
      <c r="AP44" s="6">
        <f t="shared" si="5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345</v>
      </c>
      <c r="AH45" s="1">
        <v>0.15</v>
      </c>
      <c r="AI45" s="1">
        <f t="shared" si="1"/>
        <v>8.34</v>
      </c>
      <c r="AJ45" s="7">
        <f t="shared" si="7"/>
        <v>-90.131405448132313</v>
      </c>
      <c r="AK45" s="7">
        <f t="shared" si="7"/>
        <v>4.7427267211210586E-2</v>
      </c>
      <c r="AL45" s="7">
        <f t="shared" si="7"/>
        <v>1.1073621110029408</v>
      </c>
      <c r="AM45" s="7">
        <f t="shared" si="7"/>
        <v>0.13969574877436752</v>
      </c>
      <c r="AN45" s="8">
        <f t="shared" si="3"/>
        <v>266.34056301033661</v>
      </c>
      <c r="AO45" s="8">
        <f t="shared" si="4"/>
        <v>413.29919305321812</v>
      </c>
      <c r="AP45" s="6">
        <f t="shared" si="5"/>
        <v>-90.162000000000006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si="1"/>
        <v>8.67</v>
      </c>
      <c r="AJ46" s="7">
        <f t="shared" si="7"/>
        <v>-90.133707810864493</v>
      </c>
      <c r="AK46" s="7">
        <f t="shared" si="7"/>
        <v>2.3512341717596929E-2</v>
      </c>
      <c r="AL46" s="7">
        <f t="shared" si="7"/>
        <v>0.85621395945431544</v>
      </c>
      <c r="AM46" s="7">
        <f t="shared" si="7"/>
        <v>6.3275166834099908E-2</v>
      </c>
      <c r="AN46" s="8">
        <f t="shared" si="3"/>
        <v>1185.8937996209741</v>
      </c>
      <c r="AO46" s="8">
        <f t="shared" si="4"/>
        <v>205.01142527584716</v>
      </c>
      <c r="AP46" s="6">
        <f t="shared" si="5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102</v>
      </c>
      <c r="AH47" s="1">
        <v>0.15</v>
      </c>
      <c r="AI47" s="1">
        <f t="shared" si="1"/>
        <v>9.33</v>
      </c>
      <c r="AJ47" s="7">
        <f t="shared" si="7"/>
        <v>-90.097045492137497</v>
      </c>
      <c r="AK47" s="7">
        <f t="shared" si="7"/>
        <v>2.2733879017537394E-2</v>
      </c>
      <c r="AL47" s="7">
        <f t="shared" si="7"/>
        <v>0.87089225038853169</v>
      </c>
      <c r="AM47" s="7">
        <f t="shared" si="7"/>
        <v>6.1063102008810689E-2</v>
      </c>
      <c r="AN47" s="8">
        <f t="shared" si="3"/>
        <v>1505.6189685538345</v>
      </c>
      <c r="AO47" s="8">
        <f t="shared" si="4"/>
        <v>198.41198106540514</v>
      </c>
      <c r="AP47" s="6">
        <f t="shared" si="5"/>
        <v>-90.27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1"/>
        <v>9.66</v>
      </c>
      <c r="AJ48" s="7">
        <f t="shared" si="7"/>
        <v>-90.103234668887993</v>
      </c>
      <c r="AK48" s="7">
        <f t="shared" si="7"/>
        <v>3.928924135461162E-2</v>
      </c>
      <c r="AL48" s="7">
        <f t="shared" si="7"/>
        <v>0.94859459187387951</v>
      </c>
      <c r="AM48" s="7">
        <f t="shared" si="7"/>
        <v>0.10838223645642769</v>
      </c>
      <c r="AN48" s="8">
        <f t="shared" si="3"/>
        <v>1451.622806628139</v>
      </c>
      <c r="AO48" s="8">
        <f t="shared" si="4"/>
        <v>342.91915244377697</v>
      </c>
      <c r="AP48" s="6">
        <f t="shared" si="5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:AI59" si="8">9.913-L50</f>
        <v>-9.66</v>
      </c>
      <c r="AJ50" s="11">
        <f t="shared" ref="AJ50:AM59" si="9">V50</f>
        <v>-90.12668681121751</v>
      </c>
      <c r="AK50" s="11">
        <f t="shared" si="9"/>
        <v>3.5222557555739505E-2</v>
      </c>
      <c r="AL50" s="11">
        <f t="shared" si="9"/>
        <v>1.0567857134457455</v>
      </c>
      <c r="AM50" s="11">
        <f t="shared" si="9"/>
        <v>0.10155048204644281</v>
      </c>
      <c r="AN50" s="12">
        <f t="shared" ref="AN50:AN59" si="10">(SIN(RADIANS(AP50/2))/SIN(RADIANS(AJ50/2))-1)*1000000</f>
        <v>1247.0988754673674</v>
      </c>
      <c r="AO50" s="12">
        <f t="shared" ref="AO50:AO59" si="11">(SIN(RADIANS(AP50/2))/SIN(RADIANS((AJ50+AK50)/2))-1)*1000000-AN50</f>
        <v>307.21992484616931</v>
      </c>
      <c r="AP50" s="13">
        <f t="shared" ref="AP50:AP59" si="12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si="8"/>
        <v>-9.3299999999999983</v>
      </c>
      <c r="AJ51" s="11">
        <f t="shared" si="9"/>
        <v>-90.156492561710067</v>
      </c>
      <c r="AK51" s="11">
        <f t="shared" si="9"/>
        <v>3.4985502006336849E-2</v>
      </c>
      <c r="AL51" s="11">
        <f t="shared" si="9"/>
        <v>1.0614576500370714</v>
      </c>
      <c r="AM51" s="11">
        <f t="shared" si="9"/>
        <v>0.10101763638937068</v>
      </c>
      <c r="AN51" s="12">
        <f t="shared" si="10"/>
        <v>987.34673409794914</v>
      </c>
      <c r="AO51" s="12">
        <f t="shared" si="11"/>
        <v>304.91347141636811</v>
      </c>
      <c r="AP51" s="13">
        <f t="shared" si="12"/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8"/>
        <v>-9</v>
      </c>
      <c r="AJ52" s="11">
        <f t="shared" si="9"/>
        <v>-90.136039165691443</v>
      </c>
      <c r="AK52" s="11">
        <f t="shared" si="9"/>
        <v>3.2116816282359843E-2</v>
      </c>
      <c r="AL52" s="11">
        <f t="shared" si="9"/>
        <v>1.2972534875538257</v>
      </c>
      <c r="AM52" s="11">
        <f t="shared" si="9"/>
        <v>0.10403888908298095</v>
      </c>
      <c r="AN52" s="12">
        <f t="shared" si="10"/>
        <v>1165.5728621531302</v>
      </c>
      <c r="AO52" s="12">
        <f t="shared" si="11"/>
        <v>280.05096112204706</v>
      </c>
      <c r="AP52" s="13">
        <f t="shared" si="12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8"/>
        <v>-8.6699999999999982</v>
      </c>
      <c r="AJ53" s="11">
        <f t="shared" si="9"/>
        <v>-90.192574153793117</v>
      </c>
      <c r="AK53" s="11">
        <f t="shared" si="9"/>
        <v>3.6000906901715812E-2</v>
      </c>
      <c r="AL53" s="11">
        <f t="shared" si="9"/>
        <v>1.0560110875185087</v>
      </c>
      <c r="AM53" s="11">
        <f t="shared" si="9"/>
        <v>0.10426651895075462</v>
      </c>
      <c r="AN53" s="12">
        <f t="shared" si="10"/>
        <v>673.17250837461984</v>
      </c>
      <c r="AO53" s="12">
        <f t="shared" si="11"/>
        <v>313.47134264780857</v>
      </c>
      <c r="AP53" s="13">
        <f t="shared" si="12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8"/>
        <v>-8.34</v>
      </c>
      <c r="AJ54" s="11">
        <f t="shared" si="9"/>
        <v>-90.173244458617575</v>
      </c>
      <c r="AK54" s="11">
        <f t="shared" si="9"/>
        <v>3.6528080451818122E-2</v>
      </c>
      <c r="AL54" s="11">
        <f t="shared" si="9"/>
        <v>1.1015940128971791</v>
      </c>
      <c r="AM54" s="11">
        <f t="shared" si="9"/>
        <v>0.10777138322699983</v>
      </c>
      <c r="AN54" s="12">
        <f t="shared" si="10"/>
        <v>841.44561711751999</v>
      </c>
      <c r="AO54" s="12">
        <f t="shared" si="11"/>
        <v>318.22464683006751</v>
      </c>
      <c r="AP54" s="13">
        <f t="shared" si="12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8"/>
        <v>8.34</v>
      </c>
      <c r="AJ55" s="11">
        <f t="shared" si="9"/>
        <v>-90.155187339507336</v>
      </c>
      <c r="AK55" s="11">
        <f t="shared" si="9"/>
        <v>2.9139703053132845E-2</v>
      </c>
      <c r="AL55" s="11">
        <f t="shared" si="9"/>
        <v>0.8930406335159603</v>
      </c>
      <c r="AM55" s="11">
        <f t="shared" si="9"/>
        <v>7.9193713977444277E-2</v>
      </c>
      <c r="AN55" s="12">
        <f t="shared" si="10"/>
        <v>998.71728826128606</v>
      </c>
      <c r="AO55" s="12">
        <f t="shared" si="11"/>
        <v>253.95410703787911</v>
      </c>
      <c r="AP55" s="13">
        <f t="shared" si="12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8"/>
        <v>8.67</v>
      </c>
      <c r="AJ56" s="11">
        <f t="shared" si="9"/>
        <v>-90.165388134597364</v>
      </c>
      <c r="AK56" s="11">
        <f t="shared" si="9"/>
        <v>2.3795204958117471E-2</v>
      </c>
      <c r="AL56" s="11">
        <f t="shared" si="9"/>
        <v>1.0112038551428504</v>
      </c>
      <c r="AM56" s="11">
        <f t="shared" si="9"/>
        <v>6.7187779277028695E-2</v>
      </c>
      <c r="AN56" s="12">
        <f t="shared" si="10"/>
        <v>909.86253206892798</v>
      </c>
      <c r="AO56" s="12">
        <f t="shared" si="11"/>
        <v>207.30669378821176</v>
      </c>
      <c r="AP56" s="13">
        <f t="shared" si="12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8"/>
        <v>9</v>
      </c>
      <c r="AJ57" s="11">
        <f t="shared" si="9"/>
        <v>-90.052002118180781</v>
      </c>
      <c r="AK57" s="11">
        <f t="shared" si="9"/>
        <v>2.7632540585509062E-2</v>
      </c>
      <c r="AL57" s="11">
        <f t="shared" si="9"/>
        <v>0.87774798557169098</v>
      </c>
      <c r="AM57" s="11">
        <f t="shared" si="9"/>
        <v>7.4798949910127463E-2</v>
      </c>
      <c r="AN57" s="12">
        <f t="shared" si="10"/>
        <v>1898.8538675288603</v>
      </c>
      <c r="AO57" s="12">
        <f t="shared" si="11"/>
        <v>241.46542721759101</v>
      </c>
      <c r="AP57" s="13">
        <f t="shared" si="12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8"/>
        <v>9.33</v>
      </c>
      <c r="AJ58" s="11">
        <f t="shared" si="9"/>
        <v>-90.020512045201357</v>
      </c>
      <c r="AK58" s="11">
        <f t="shared" si="9"/>
        <v>2.0444138363585912E-2</v>
      </c>
      <c r="AL58" s="11">
        <f t="shared" si="9"/>
        <v>0.8678932420277905</v>
      </c>
      <c r="AM58" s="11">
        <f t="shared" si="9"/>
        <v>5.5040286907441435E-2</v>
      </c>
      <c r="AN58" s="12">
        <f t="shared" si="10"/>
        <v>2174.0420226170622</v>
      </c>
      <c r="AO58" s="12">
        <f t="shared" si="11"/>
        <v>178.78046943731169</v>
      </c>
      <c r="AP58" s="13">
        <f t="shared" si="12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8"/>
        <v>9.66</v>
      </c>
      <c r="AJ59" s="11">
        <f t="shared" si="9"/>
        <v>-90.082857088338116</v>
      </c>
      <c r="AK59" s="11">
        <f t="shared" si="9"/>
        <v>3.0391988820305197E-2</v>
      </c>
      <c r="AL59" s="11">
        <f t="shared" si="9"/>
        <v>1.1068648886059167</v>
      </c>
      <c r="AM59" s="11">
        <f t="shared" si="9"/>
        <v>8.9094878219529494E-2</v>
      </c>
      <c r="AN59" s="12">
        <f t="shared" si="10"/>
        <v>1629.4356981292335</v>
      </c>
      <c r="AO59" s="12">
        <f t="shared" si="11"/>
        <v>265.37391994119207</v>
      </c>
      <c r="AP59" s="13">
        <f t="shared" si="12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:AI68" si="13">9.913-L61</f>
        <v>0</v>
      </c>
      <c r="AJ61" s="16">
        <f t="shared" ref="AJ61:AM68" si="14">V61</f>
        <v>-90.166731388155156</v>
      </c>
      <c r="AK61" s="16">
        <f t="shared" si="14"/>
        <v>6.4049235870200921E-2</v>
      </c>
      <c r="AL61" s="16">
        <f t="shared" si="14"/>
        <v>1.4430589330355321</v>
      </c>
      <c r="AM61" s="16">
        <f t="shared" si="14"/>
        <v>0.22747171509805711</v>
      </c>
      <c r="AN61" s="17">
        <f t="shared" ref="AN61:AN68" si="15">(SIN(RADIANS(AP61/2))/SIN(RADIANS(AJ61/2))-1)*1000000</f>
        <v>-981.39207123992821</v>
      </c>
      <c r="AO61" s="17">
        <f t="shared" ref="AO61:AO68" si="16">(SIN(RADIANS(AP61/2))/SIN(RADIANS((AJ61+AK61)/2))-1)*1000000-AN61</f>
        <v>557.23059831214164</v>
      </c>
      <c r="AP61" s="18">
        <f t="shared" ref="AP61:AP68" si="17">VLOOKUP(AG61,$AH$1:$AI$4,2,FALSE)</f>
        <v>-90.054000000000002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si="13"/>
        <v>0</v>
      </c>
      <c r="AJ62" s="16">
        <f t="shared" si="14"/>
        <v>-90.178009653651102</v>
      </c>
      <c r="AK62" s="16">
        <f t="shared" si="14"/>
        <v>7.8279501601587156E-2</v>
      </c>
      <c r="AL62" s="16">
        <f t="shared" si="14"/>
        <v>1.5090037306284521</v>
      </c>
      <c r="AM62" s="16">
        <f t="shared" si="14"/>
        <v>0.29911081406389894</v>
      </c>
      <c r="AN62" s="17">
        <f t="shared" si="15"/>
        <v>-1079.4167456862347</v>
      </c>
      <c r="AO62" s="17">
        <f t="shared" si="16"/>
        <v>680.96029381980998</v>
      </c>
      <c r="AP62" s="18">
        <f t="shared" si="17"/>
        <v>-90.054000000000002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13"/>
        <v>0</v>
      </c>
      <c r="AJ63" s="16">
        <f t="shared" si="14"/>
        <v>-90.239922527677237</v>
      </c>
      <c r="AK63" s="16">
        <f t="shared" si="14"/>
        <v>3.3249943436762207E-2</v>
      </c>
      <c r="AL63" s="16">
        <f t="shared" si="14"/>
        <v>0.98619304073232705</v>
      </c>
      <c r="AM63" s="16">
        <f t="shared" si="14"/>
        <v>9.4177239466030141E-2</v>
      </c>
      <c r="AN63" s="17">
        <f t="shared" si="15"/>
        <v>-1617.0157926712614</v>
      </c>
      <c r="AO63" s="17">
        <f t="shared" si="16"/>
        <v>288.60619757187237</v>
      </c>
      <c r="AP63" s="18">
        <f t="shared" si="17"/>
        <v>-90.054000000000002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13"/>
        <v>0</v>
      </c>
      <c r="AJ64" s="16">
        <f t="shared" si="14"/>
        <v>-90.191564132044604</v>
      </c>
      <c r="AK64" s="16">
        <f t="shared" si="14"/>
        <v>4.9689666544798922E-2</v>
      </c>
      <c r="AL64" s="16">
        <f t="shared" si="14"/>
        <v>1.343226749347902</v>
      </c>
      <c r="AM64" s="16">
        <f t="shared" si="14"/>
        <v>0.16574436858583119</v>
      </c>
      <c r="AN64" s="17">
        <f t="shared" si="15"/>
        <v>-1197.1868011255715</v>
      </c>
      <c r="AO64" s="17">
        <f t="shared" si="16"/>
        <v>431.93997879442668</v>
      </c>
      <c r="AP64" s="18">
        <f t="shared" si="17"/>
        <v>-90.054000000000002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13"/>
        <v>0</v>
      </c>
      <c r="AJ65" s="16">
        <f t="shared" si="14"/>
        <v>-90.19796585003165</v>
      </c>
      <c r="AK65" s="16">
        <f t="shared" si="14"/>
        <v>3.6436034323099525E-2</v>
      </c>
      <c r="AL65" s="16">
        <f t="shared" si="14"/>
        <v>0.98655054703216116</v>
      </c>
      <c r="AM65" s="16">
        <f t="shared" si="14"/>
        <v>0.10551147077658672</v>
      </c>
      <c r="AN65" s="17">
        <f t="shared" si="15"/>
        <v>-1252.7945458390423</v>
      </c>
      <c r="AO65" s="17">
        <f t="shared" si="16"/>
        <v>316.62151478573105</v>
      </c>
      <c r="AP65" s="18">
        <f t="shared" si="17"/>
        <v>-90.054000000000002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13"/>
        <v>0</v>
      </c>
      <c r="AJ66" s="16">
        <f t="shared" si="14"/>
        <v>-90.177786912695055</v>
      </c>
      <c r="AK66" s="16">
        <f t="shared" si="14"/>
        <v>3.99435170610263E-2</v>
      </c>
      <c r="AL66" s="16">
        <f t="shared" si="14"/>
        <v>0.95900663543311027</v>
      </c>
      <c r="AM66" s="16">
        <f t="shared" si="14"/>
        <v>0.11493084043793947</v>
      </c>
      <c r="AN66" s="17">
        <f t="shared" si="15"/>
        <v>-1077.4810798437341</v>
      </c>
      <c r="AO66" s="17">
        <f t="shared" si="16"/>
        <v>347.29997539562078</v>
      </c>
      <c r="AP66" s="18">
        <f t="shared" si="17"/>
        <v>-90.054000000000002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13"/>
        <v>0</v>
      </c>
      <c r="AJ67" s="16">
        <f t="shared" si="14"/>
        <v>-90.183002620018044</v>
      </c>
      <c r="AK67" s="16">
        <f t="shared" si="14"/>
        <v>3.3091643684589632E-2</v>
      </c>
      <c r="AL67" s="16">
        <f t="shared" si="14"/>
        <v>1.018857858518984</v>
      </c>
      <c r="AM67" s="16">
        <f t="shared" si="14"/>
        <v>9.7907434179414221E-2</v>
      </c>
      <c r="AN67" s="17">
        <f t="shared" si="15"/>
        <v>-1122.803716331</v>
      </c>
      <c r="AO67" s="17">
        <f t="shared" si="16"/>
        <v>287.65943337405452</v>
      </c>
      <c r="AP67" s="18">
        <f t="shared" si="17"/>
        <v>-90.054000000000002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13"/>
        <v>0</v>
      </c>
      <c r="AJ68" s="16">
        <f t="shared" si="14"/>
        <v>-90.117429433468288</v>
      </c>
      <c r="AK68" s="16">
        <f t="shared" si="14"/>
        <v>3.8725215207888186E-2</v>
      </c>
      <c r="AL68" s="16">
        <f t="shared" si="14"/>
        <v>1.1348856630813497</v>
      </c>
      <c r="AM68" s="16">
        <f t="shared" si="14"/>
        <v>0.11798804228913934</v>
      </c>
      <c r="AN68" s="17">
        <f t="shared" si="15"/>
        <v>-552.54608800581195</v>
      </c>
      <c r="AO68" s="17">
        <f t="shared" si="16"/>
        <v>337.2338119500551</v>
      </c>
      <c r="AP68" s="18">
        <f t="shared" si="17"/>
        <v>-90.054000000000002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:AI90" si="18">9.913-L70</f>
        <v>-16</v>
      </c>
      <c r="AJ70" s="25">
        <f t="shared" ref="AJ70:AM85" si="19">V70</f>
        <v>-90.209692452750431</v>
      </c>
      <c r="AK70" s="25">
        <f t="shared" si="19"/>
        <v>2.8172272509677836E-2</v>
      </c>
      <c r="AL70" s="25">
        <f t="shared" si="19"/>
        <v>0.85694576992740212</v>
      </c>
      <c r="AM70" s="25">
        <f t="shared" si="19"/>
        <v>7.8037243798564887E-2</v>
      </c>
      <c r="AN70" s="26">
        <f t="shared" ref="AN70:AN90" si="20">(SIN(RADIANS(AP70/2))/SIN(RADIANS(AJ70/2))-1)*1000000</f>
        <v>524.2215351060064</v>
      </c>
      <c r="AO70" s="26">
        <f t="shared" ref="AO70:AO90" si="21">(SIN(RADIANS(AP70/2))/SIN(RADIANS((AJ70+AK70)/2))-1)*1000000-AN70</f>
        <v>245.17003859503291</v>
      </c>
      <c r="AP70" s="27">
        <f t="shared" ref="AP70:AP90" si="22">VLOOKUP(AG70,$AH$1:$AI$4,2,FALSE)</f>
        <v>-90.27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si="18"/>
        <v>-12</v>
      </c>
      <c r="AJ71" s="25">
        <f t="shared" si="19"/>
        <v>-90.057998272748804</v>
      </c>
      <c r="AK71" s="25">
        <f t="shared" si="19"/>
        <v>2.919139532759308E-2</v>
      </c>
      <c r="AL71" s="25">
        <f t="shared" si="19"/>
        <v>0.91342758939840585</v>
      </c>
      <c r="AM71" s="25">
        <f t="shared" si="19"/>
        <v>7.9514683692692198E-2</v>
      </c>
      <c r="AN71" s="26">
        <f t="shared" si="20"/>
        <v>1846.4798576816045</v>
      </c>
      <c r="AO71" s="26">
        <f t="shared" si="21"/>
        <v>255.05256636293439</v>
      </c>
      <c r="AP71" s="27">
        <f t="shared" si="22"/>
        <v>-90.27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8"/>
        <v>-8</v>
      </c>
      <c r="AJ72" s="25">
        <f t="shared" si="19"/>
        <v>-90.142157244916106</v>
      </c>
      <c r="AK72" s="25">
        <f t="shared" si="19"/>
        <v>3.1751197635849118E-2</v>
      </c>
      <c r="AL72" s="25">
        <f t="shared" si="19"/>
        <v>0.95275462623224361</v>
      </c>
      <c r="AM72" s="25">
        <f t="shared" si="19"/>
        <v>8.9224562219986342E-2</v>
      </c>
      <c r="AN72" s="26">
        <f t="shared" si="20"/>
        <v>1112.2513492631824</v>
      </c>
      <c r="AO72" s="26">
        <f t="shared" si="21"/>
        <v>276.81721963213067</v>
      </c>
      <c r="AP72" s="27">
        <f t="shared" si="22"/>
        <v>-90.27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8"/>
        <v>-4</v>
      </c>
      <c r="AJ73" s="25">
        <f t="shared" si="19"/>
        <v>-90.304527056986728</v>
      </c>
      <c r="AK73" s="25">
        <f t="shared" si="19"/>
        <v>5.2997198826763917E-2</v>
      </c>
      <c r="AL73" s="25">
        <f t="shared" si="19"/>
        <v>1.3940813372639351</v>
      </c>
      <c r="AM73" s="25">
        <f t="shared" si="19"/>
        <v>0.18496262180772172</v>
      </c>
      <c r="AN73" s="26">
        <f t="shared" si="20"/>
        <v>-2177.0599343355902</v>
      </c>
      <c r="AO73" s="26">
        <f t="shared" si="21"/>
        <v>459.35273364206023</v>
      </c>
      <c r="AP73" s="27">
        <f t="shared" si="22"/>
        <v>-90.054000000000002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8"/>
        <v>0</v>
      </c>
      <c r="AJ74" s="25">
        <f t="shared" si="19"/>
        <v>-90.117429433468288</v>
      </c>
      <c r="AK74" s="25">
        <f t="shared" si="19"/>
        <v>3.8725215207888186E-2</v>
      </c>
      <c r="AL74" s="25">
        <f t="shared" si="19"/>
        <v>1.1348856630813497</v>
      </c>
      <c r="AM74" s="25">
        <f t="shared" si="19"/>
        <v>0.11798804228913934</v>
      </c>
      <c r="AN74" s="26">
        <f t="shared" si="20"/>
        <v>-552.54608800581195</v>
      </c>
      <c r="AO74" s="26">
        <f t="shared" si="21"/>
        <v>337.2338119500551</v>
      </c>
      <c r="AP74" s="27">
        <f t="shared" si="22"/>
        <v>-90.054000000000002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8"/>
        <v>4</v>
      </c>
      <c r="AJ75" s="25">
        <f t="shared" si="19"/>
        <v>-90.203914595287856</v>
      </c>
      <c r="AK75" s="25">
        <f t="shared" si="19"/>
        <v>2.9671838027535008E-2</v>
      </c>
      <c r="AL75" s="25">
        <f t="shared" si="19"/>
        <v>1.0112422100570075</v>
      </c>
      <c r="AM75" s="25">
        <f t="shared" si="19"/>
        <v>8.6671400331433307E-2</v>
      </c>
      <c r="AN75" s="26">
        <f t="shared" si="20"/>
        <v>-1304.4592544098066</v>
      </c>
      <c r="AO75" s="26">
        <f t="shared" si="21"/>
        <v>257.77914926572453</v>
      </c>
      <c r="AP75" s="27">
        <f t="shared" si="22"/>
        <v>-90.054000000000002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8"/>
        <v>8</v>
      </c>
      <c r="AJ76" s="25">
        <f t="shared" si="19"/>
        <v>-90.049562970587289</v>
      </c>
      <c r="AK76" s="25">
        <f t="shared" si="19"/>
        <v>3.7628932019878505E-2</v>
      </c>
      <c r="AL76" s="25">
        <f t="shared" si="19"/>
        <v>1.068544397977635</v>
      </c>
      <c r="AM76" s="25">
        <f t="shared" si="19"/>
        <v>0.11061802175236772</v>
      </c>
      <c r="AN76" s="26">
        <f t="shared" si="20"/>
        <v>1920.1611971841892</v>
      </c>
      <c r="AO76" s="26">
        <f t="shared" si="21"/>
        <v>328.88236558914491</v>
      </c>
      <c r="AP76" s="27">
        <f t="shared" si="22"/>
        <v>-90.27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18"/>
        <v>12.001000000000001</v>
      </c>
      <c r="AJ77" s="25">
        <f t="shared" si="19"/>
        <v>-90.167489873884151</v>
      </c>
      <c r="AK77" s="25">
        <f t="shared" si="19"/>
        <v>1.8963326209538254E-2</v>
      </c>
      <c r="AL77" s="25">
        <f t="shared" si="19"/>
        <v>0.79806087362859413</v>
      </c>
      <c r="AM77" s="25">
        <f t="shared" si="19"/>
        <v>5.0488006046333016E-2</v>
      </c>
      <c r="AN77" s="26">
        <f t="shared" si="20"/>
        <v>891.55812673769037</v>
      </c>
      <c r="AO77" s="26">
        <f t="shared" si="21"/>
        <v>165.19126141001379</v>
      </c>
      <c r="AP77" s="27">
        <f t="shared" si="22"/>
        <v>-90.27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si="18"/>
        <v>16.001000000000001</v>
      </c>
      <c r="AJ78" s="25">
        <f t="shared" si="19"/>
        <v>-90.184206886217964</v>
      </c>
      <c r="AK78" s="25">
        <f t="shared" si="19"/>
        <v>2.717929881677434E-2</v>
      </c>
      <c r="AL78" s="25">
        <f t="shared" si="19"/>
        <v>0.90278034865272461</v>
      </c>
      <c r="AM78" s="25">
        <f t="shared" si="19"/>
        <v>7.5317914566383634E-2</v>
      </c>
      <c r="AN78" s="26">
        <f t="shared" si="20"/>
        <v>746.00264291913027</v>
      </c>
      <c r="AO78" s="26">
        <f t="shared" si="21"/>
        <v>236.68328156634107</v>
      </c>
      <c r="AP78" s="27">
        <f t="shared" si="22"/>
        <v>-90.27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si="18"/>
        <v>-6</v>
      </c>
      <c r="AJ79" s="25">
        <f t="shared" si="19"/>
        <v>-90.248330293239462</v>
      </c>
      <c r="AK79" s="25">
        <f t="shared" si="19"/>
        <v>4.5062682387527177E-2</v>
      </c>
      <c r="AL79" s="25">
        <f t="shared" si="19"/>
        <v>1.0192961057846277</v>
      </c>
      <c r="AM79" s="25">
        <f t="shared" si="19"/>
        <v>0.13409590113479844</v>
      </c>
      <c r="AN79" s="26">
        <f t="shared" si="20"/>
        <v>-1689.9546272933774</v>
      </c>
      <c r="AO79" s="26">
        <f t="shared" si="21"/>
        <v>391.11402755254153</v>
      </c>
      <c r="AP79" s="27">
        <f t="shared" si="22"/>
        <v>-90.054000000000002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8"/>
        <v>-2</v>
      </c>
      <c r="AJ80" s="25">
        <f t="shared" si="19"/>
        <v>-90.323384048116253</v>
      </c>
      <c r="AK80" s="25">
        <f t="shared" si="19"/>
        <v>4.9802056971031176E-2</v>
      </c>
      <c r="AL80" s="25">
        <f t="shared" si="19"/>
        <v>0.8318175854480041</v>
      </c>
      <c r="AM80" s="25">
        <f t="shared" si="19"/>
        <v>0.13984751937300335</v>
      </c>
      <c r="AN80" s="26">
        <f t="shared" si="20"/>
        <v>-2340.3493231410889</v>
      </c>
      <c r="AO80" s="26">
        <f t="shared" si="21"/>
        <v>431.42815946817245</v>
      </c>
      <c r="AP80" s="27">
        <f t="shared" si="22"/>
        <v>-90.054000000000002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8"/>
        <v>2</v>
      </c>
      <c r="AJ81" s="25">
        <f t="shared" si="19"/>
        <v>-90.276933084522909</v>
      </c>
      <c r="AK81" s="25">
        <f t="shared" si="19"/>
        <v>3.7510066379991651E-2</v>
      </c>
      <c r="AL81" s="25">
        <f t="shared" si="19"/>
        <v>1.0208415221131564</v>
      </c>
      <c r="AM81" s="25">
        <f t="shared" si="19"/>
        <v>0.11253066038928927</v>
      </c>
      <c r="AN81" s="26">
        <f t="shared" si="20"/>
        <v>-1937.9688356453428</v>
      </c>
      <c r="AO81" s="26">
        <f t="shared" si="21"/>
        <v>325.28687998223381</v>
      </c>
      <c r="AP81" s="27">
        <f t="shared" si="22"/>
        <v>-90.054000000000002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8"/>
        <v>6</v>
      </c>
      <c r="AJ82" s="25">
        <f t="shared" si="19"/>
        <v>-90.096913984316032</v>
      </c>
      <c r="AK82" s="25">
        <f t="shared" si="19"/>
        <v>4.2968842993221894E-2</v>
      </c>
      <c r="AL82" s="25">
        <f t="shared" si="19"/>
        <v>0.96162075156204507</v>
      </c>
      <c r="AM82" s="25">
        <f t="shared" si="19"/>
        <v>0.12304021370924534</v>
      </c>
      <c r="AN82" s="26">
        <f t="shared" si="20"/>
        <v>-373.93236380445228</v>
      </c>
      <c r="AO82" s="26">
        <f t="shared" si="21"/>
        <v>374.4106454358631</v>
      </c>
      <c r="AP82" s="27">
        <f t="shared" si="22"/>
        <v>-90.054000000000002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8"/>
        <v>-5</v>
      </c>
      <c r="AJ83" s="25">
        <f t="shared" si="19"/>
        <v>-90.23357028071355</v>
      </c>
      <c r="AK83" s="25">
        <f t="shared" si="19"/>
        <v>3.4668512111494923E-2</v>
      </c>
      <c r="AL83" s="25">
        <f t="shared" si="19"/>
        <v>0.97473023719696594</v>
      </c>
      <c r="AM83" s="25">
        <f t="shared" si="19"/>
        <v>0.10025822558071137</v>
      </c>
      <c r="AN83" s="26">
        <f t="shared" si="20"/>
        <v>-1561.8983076174375</v>
      </c>
      <c r="AO83" s="26">
        <f t="shared" si="21"/>
        <v>300.9747988860222</v>
      </c>
      <c r="AP83" s="27">
        <f t="shared" si="22"/>
        <v>-90.054000000000002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8"/>
        <v>-3</v>
      </c>
      <c r="AJ84" s="25">
        <f t="shared" si="19"/>
        <v>-90.236609660598376</v>
      </c>
      <c r="AK84" s="25">
        <f t="shared" si="19"/>
        <v>5.7572402640161176E-2</v>
      </c>
      <c r="AL84" s="25">
        <f t="shared" si="19"/>
        <v>1.1814286963889258</v>
      </c>
      <c r="AM84" s="25">
        <f t="shared" si="19"/>
        <v>0.18562224720685311</v>
      </c>
      <c r="AN84" s="26">
        <f t="shared" si="20"/>
        <v>-1588.2716887357651</v>
      </c>
      <c r="AO84" s="26">
        <f t="shared" si="21"/>
        <v>499.92499109752225</v>
      </c>
      <c r="AP84" s="27">
        <f t="shared" si="22"/>
        <v>-90.054000000000002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8"/>
        <v>-1</v>
      </c>
      <c r="AJ85" s="25">
        <f t="shared" si="19"/>
        <v>-90.180291018544793</v>
      </c>
      <c r="AK85" s="25">
        <f t="shared" si="19"/>
        <v>4.1905407757089001E-2</v>
      </c>
      <c r="AL85" s="25">
        <f t="shared" si="19"/>
        <v>1.0045662731169125</v>
      </c>
      <c r="AM85" s="25">
        <f t="shared" si="19"/>
        <v>0.12267590803138177</v>
      </c>
      <c r="AN85" s="26">
        <f t="shared" si="20"/>
        <v>-1099.2416381572223</v>
      </c>
      <c r="AO85" s="26">
        <f t="shared" si="21"/>
        <v>364.34366402771082</v>
      </c>
      <c r="AP85" s="27">
        <f t="shared" si="22"/>
        <v>-90.054000000000002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8"/>
        <v>1</v>
      </c>
      <c r="AJ86" s="25">
        <f t="shared" ref="AJ86:AM90" si="23">V86</f>
        <v>-90.209341599933694</v>
      </c>
      <c r="AK86" s="25">
        <f t="shared" si="23"/>
        <v>3.1570815346049726E-2</v>
      </c>
      <c r="AL86" s="25">
        <f t="shared" si="23"/>
        <v>1.1581303418946995</v>
      </c>
      <c r="AM86" s="25">
        <f t="shared" si="23"/>
        <v>0.10070740930552745</v>
      </c>
      <c r="AN86" s="26">
        <f t="shared" si="20"/>
        <v>-1351.5856486441269</v>
      </c>
      <c r="AO86" s="26">
        <f t="shared" si="21"/>
        <v>274.24472588988283</v>
      </c>
      <c r="AP86" s="27">
        <f t="shared" si="22"/>
        <v>-90.054000000000002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8"/>
        <v>3</v>
      </c>
      <c r="AJ87" s="25">
        <f t="shared" si="23"/>
        <v>-90.166407626613648</v>
      </c>
      <c r="AK87" s="25">
        <f t="shared" si="23"/>
        <v>7.3573926351937199E-2</v>
      </c>
      <c r="AL87" s="25">
        <f t="shared" si="23"/>
        <v>1.2585245847296802</v>
      </c>
      <c r="AM87" s="25">
        <f t="shared" si="23"/>
        <v>0.24907544840240647</v>
      </c>
      <c r="AN87" s="26">
        <f t="shared" si="20"/>
        <v>-978.57768146902833</v>
      </c>
      <c r="AO87" s="26">
        <f t="shared" si="21"/>
        <v>640.18094040974029</v>
      </c>
      <c r="AP87" s="27">
        <f t="shared" si="22"/>
        <v>-90.054000000000002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8"/>
        <v>5</v>
      </c>
      <c r="AJ88" s="25">
        <f t="shared" si="23"/>
        <v>-90.089543297794634</v>
      </c>
      <c r="AK88" s="25">
        <f t="shared" si="23"/>
        <v>4.9904015762488263E-2</v>
      </c>
      <c r="AL88" s="25">
        <f t="shared" si="23"/>
        <v>1.2467043049970929</v>
      </c>
      <c r="AM88" s="25">
        <f t="shared" si="23"/>
        <v>0.16580681599961505</v>
      </c>
      <c r="AN88" s="26">
        <f t="shared" si="20"/>
        <v>-309.73751662011216</v>
      </c>
      <c r="AO88" s="26">
        <f t="shared" si="21"/>
        <v>434.9638978378145</v>
      </c>
      <c r="AP88" s="27">
        <f t="shared" si="22"/>
        <v>-90.054000000000002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8"/>
        <v>-4</v>
      </c>
      <c r="AJ89" s="25">
        <f t="shared" si="23"/>
        <v>-90.217467674313951</v>
      </c>
      <c r="AK89" s="25">
        <f t="shared" si="23"/>
        <v>3.3476133828297679E-2</v>
      </c>
      <c r="AL89" s="25">
        <f t="shared" si="23"/>
        <v>0.88102727474635323</v>
      </c>
      <c r="AM89" s="25">
        <f t="shared" si="23"/>
        <v>9.345003885058939E-2</v>
      </c>
      <c r="AN89" s="26">
        <f t="shared" si="20"/>
        <v>-1422.1374096019536</v>
      </c>
      <c r="AO89" s="26">
        <f t="shared" si="21"/>
        <v>290.74102428339188</v>
      </c>
      <c r="AP89" s="27">
        <f t="shared" si="22"/>
        <v>-90.054000000000002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8"/>
        <v>0</v>
      </c>
      <c r="AJ90" s="25">
        <f t="shared" si="23"/>
        <v>-90.167239741085112</v>
      </c>
      <c r="AK90" s="25">
        <f t="shared" si="23"/>
        <v>4.7290200467485694E-2</v>
      </c>
      <c r="AL90" s="25">
        <f t="shared" si="23"/>
        <v>1.0950095990403357</v>
      </c>
      <c r="AM90" s="25">
        <f t="shared" si="23"/>
        <v>0.1454410683526883</v>
      </c>
      <c r="AN90" s="26">
        <f t="shared" si="20"/>
        <v>-985.81102634753836</v>
      </c>
      <c r="AO90" s="26">
        <f t="shared" si="21"/>
        <v>411.33073186638831</v>
      </c>
      <c r="AP90" s="27">
        <f t="shared" si="22"/>
        <v>-90.054000000000002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4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4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4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4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4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4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4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>
        <v>567.67144610470052</v>
      </c>
      <c r="AO106">
        <v>245.1806856300642</v>
      </c>
      <c r="AP106">
        <v>-90.275000000000006</v>
      </c>
      <c r="AR106">
        <f>AN106</f>
        <v>567.67144610470052</v>
      </c>
    </row>
    <row r="107" spans="1:44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>
        <v>1889.987190585085</v>
      </c>
      <c r="AO107">
        <v>255.06364256799861</v>
      </c>
      <c r="AP107">
        <v>-90.275000000000006</v>
      </c>
      <c r="AR107">
        <f t="shared" ref="AR107:AR109" si="24">AN107</f>
        <v>1889.987190585085</v>
      </c>
    </row>
    <row r="108" spans="1:44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t="s">
        <v>102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>
        <v>1155.7267967183816</v>
      </c>
      <c r="AO108">
        <v>276.82924101379831</v>
      </c>
      <c r="AP108">
        <v>-90.275000000000006</v>
      </c>
      <c r="AR108">
        <f t="shared" si="24"/>
        <v>1155.7267967183816</v>
      </c>
    </row>
    <row r="109" spans="1:44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>
        <v>-1829.2234256376271</v>
      </c>
      <c r="AO109">
        <v>391.05946536432953</v>
      </c>
      <c r="AP109">
        <v>-90.037999999999997</v>
      </c>
      <c r="AR109">
        <f t="shared" si="24"/>
        <v>-1829.2234256376271</v>
      </c>
    </row>
    <row r="110" spans="1:44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>
        <v>-1701.1849704013925</v>
      </c>
      <c r="AO110">
        <v>300.93281153065186</v>
      </c>
      <c r="AP110">
        <v>-90.037999999999997</v>
      </c>
      <c r="AR110">
        <f>AVERAGE(AN109:AN111)</f>
        <v>-1948.8897251032831</v>
      </c>
    </row>
    <row r="111" spans="1:44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>
        <v>-2316.2607792708291</v>
      </c>
      <c r="AO111">
        <v>459.28865184352594</v>
      </c>
      <c r="AP111">
        <v>-90.037999999999997</v>
      </c>
      <c r="AR111">
        <f t="shared" ref="AR111:AR122" si="25">AVERAGE(AN110:AN112)</f>
        <v>-1859.6297731133434</v>
      </c>
    </row>
    <row r="112" spans="1:44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>
        <v>-1561.4435696678086</v>
      </c>
      <c r="AO112">
        <v>290.70046458623528</v>
      </c>
      <c r="AP112">
        <v>-90.037999999999997</v>
      </c>
      <c r="AR112">
        <f t="shared" si="25"/>
        <v>-1868.419673750547</v>
      </c>
    </row>
    <row r="113" spans="1:44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>
        <v>-1727.554672313003</v>
      </c>
      <c r="AO113">
        <v>499.85524928419795</v>
      </c>
      <c r="AP113">
        <v>-90.037999999999997</v>
      </c>
      <c r="AR113">
        <f t="shared" si="25"/>
        <v>-1922.8418768145366</v>
      </c>
    </row>
    <row r="114" spans="1:44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>
        <v>-2479.5273884627986</v>
      </c>
      <c r="AO114">
        <v>431.36797327480963</v>
      </c>
      <c r="AP114">
        <v>-90.037999999999997</v>
      </c>
      <c r="AR114">
        <f t="shared" si="25"/>
        <v>-1815.2249681431992</v>
      </c>
    </row>
    <row r="115" spans="1:44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>
        <v>-1238.5928436537963</v>
      </c>
      <c r="AO115">
        <v>364.29283642702705</v>
      </c>
      <c r="AP115">
        <v>-90.037999999999997</v>
      </c>
      <c r="AR115">
        <f t="shared" si="25"/>
        <v>-1470.0312640461379</v>
      </c>
    </row>
    <row r="116" spans="1:44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>
        <v>-691.97356002181914</v>
      </c>
      <c r="AO116">
        <v>337.1867662973483</v>
      </c>
      <c r="AP116">
        <v>-90.037999999999997</v>
      </c>
      <c r="AR116">
        <f t="shared" si="25"/>
        <v>-1018.5814865355895</v>
      </c>
    </row>
    <row r="117" spans="1:44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>
        <v>-1125.178055931153</v>
      </c>
      <c r="AO117">
        <v>411.2733493557563</v>
      </c>
      <c r="AP117">
        <v>-90.037999999999997</v>
      </c>
      <c r="AR117">
        <f t="shared" si="25"/>
        <v>-1102.6844223183118</v>
      </c>
    </row>
    <row r="118" spans="1:44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>
        <v>-1490.9016510019635</v>
      </c>
      <c r="AO118">
        <v>274.20646750153651</v>
      </c>
      <c r="AP118">
        <v>-90.037999999999997</v>
      </c>
      <c r="AR118">
        <f t="shared" si="25"/>
        <v>-1564.4275806036374</v>
      </c>
    </row>
    <row r="119" spans="1:44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>
        <v>-2077.2030348777948</v>
      </c>
      <c r="AO119">
        <v>325.24150098078849</v>
      </c>
      <c r="AP119">
        <v>-90.037999999999997</v>
      </c>
      <c r="AR119">
        <f t="shared" si="25"/>
        <v>-1562.0168020056651</v>
      </c>
    </row>
    <row r="120" spans="1:44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>
        <v>-1117.9457201372368</v>
      </c>
      <c r="AO120">
        <v>640.0916322527595</v>
      </c>
      <c r="AP120">
        <v>-90.037999999999997</v>
      </c>
      <c r="AR120">
        <f t="shared" si="25"/>
        <v>-1546.3101953764324</v>
      </c>
    </row>
    <row r="121" spans="1:44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>
        <v>-1443.7818311142657</v>
      </c>
      <c r="AO121">
        <v>257.74318790028337</v>
      </c>
      <c r="AP121">
        <v>-90.037999999999997</v>
      </c>
      <c r="AR121">
        <f t="shared" si="25"/>
        <v>-1003.6421375964055</v>
      </c>
    </row>
    <row r="122" spans="1:44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>
        <v>-449.19886153771404</v>
      </c>
      <c r="AO122">
        <v>434.90321839290135</v>
      </c>
      <c r="AP122">
        <v>-90.037999999999997</v>
      </c>
      <c r="AR122">
        <f t="shared" si="25"/>
        <v>-802.12181530014971</v>
      </c>
    </row>
    <row r="123" spans="1:44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>
        <v>-513.38475324846922</v>
      </c>
      <c r="AO123">
        <v>374.3584134453526</v>
      </c>
      <c r="AP123">
        <v>-90.037999999999997</v>
      </c>
      <c r="AR123">
        <f>AN123</f>
        <v>-513.38475324846922</v>
      </c>
    </row>
    <row r="124" spans="1:44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t="s">
        <v>102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>
        <v>1963.6717298578965</v>
      </c>
      <c r="AO124">
        <v>328.89664801150093</v>
      </c>
      <c r="AP124">
        <v>-90.275000000000006</v>
      </c>
      <c r="AR124">
        <f t="shared" ref="AR124:AR126" si="26">AN124</f>
        <v>1963.6717298578965</v>
      </c>
    </row>
    <row r="125" spans="1:44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29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>
        <v>935.02399011602404</v>
      </c>
      <c r="AO125">
        <v>165.19843519513518</v>
      </c>
      <c r="AP125">
        <v>-90.275000000000006</v>
      </c>
      <c r="AR125">
        <f t="shared" si="26"/>
        <v>935.02399011602404</v>
      </c>
    </row>
    <row r="126" spans="1:44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29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>
        <v>789.46218523845425</v>
      </c>
      <c r="AO126">
        <v>236.69356004574195</v>
      </c>
      <c r="AP126">
        <v>-90.275000000000006</v>
      </c>
      <c r="AR126">
        <f t="shared" si="26"/>
        <v>789.46218523845425</v>
      </c>
    </row>
  </sheetData>
  <phoneticPr fontId="22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AR126"/>
  <sheetViews>
    <sheetView topLeftCell="L1" workbookViewId="0">
      <selection activeCell="BW35" sqref="BW35"/>
    </sheetView>
  </sheetViews>
  <sheetFormatPr baseColWidth="10" defaultColWidth="8.83203125" defaultRowHeight="14" x14ac:dyDescent="0"/>
  <cols>
    <col min="33" max="33" width="10.5" bestFit="1" customWidth="1"/>
  </cols>
  <sheetData>
    <row r="1" spans="1:42">
      <c r="AH1" s="1" t="s">
        <v>100</v>
      </c>
      <c r="AI1" s="6">
        <v>-90.054000000000002</v>
      </c>
      <c r="AJ1" t="s">
        <v>101</v>
      </c>
      <c r="AL1" s="16">
        <v>-90.269829099761324</v>
      </c>
      <c r="AM1" s="16">
        <v>-90.054161835141912</v>
      </c>
      <c r="AN1" s="14" t="s">
        <v>344</v>
      </c>
    </row>
    <row r="2" spans="1:42">
      <c r="AH2" s="1" t="s">
        <v>102</v>
      </c>
      <c r="AI2" s="6">
        <v>-90.27</v>
      </c>
      <c r="AJ2" t="s">
        <v>101</v>
      </c>
      <c r="AP2" s="6">
        <f>AVERAGE(AL8:AL14,AL37:AL40)</f>
        <v>0.9395462742970494</v>
      </c>
    </row>
    <row r="3" spans="1:42">
      <c r="AH3" s="1" t="s">
        <v>103</v>
      </c>
      <c r="AI3" s="6">
        <f>1/3*(AI1+2*AI2)</f>
        <v>-90.197999999999993</v>
      </c>
      <c r="AP3" s="6">
        <f>AVERAGE(AL17:AL19,AL21:AL24,AL26:AL35)</f>
        <v>1.2490447666553757</v>
      </c>
    </row>
    <row r="4" spans="1:42">
      <c r="AH4" s="1" t="s">
        <v>104</v>
      </c>
      <c r="AI4" s="6">
        <f>1/3*(2*AI1+AI2)</f>
        <v>-90.125999999999991</v>
      </c>
    </row>
    <row r="5" spans="1:42">
      <c r="AH5" s="1" t="s">
        <v>345</v>
      </c>
      <c r="AI5" s="6">
        <f>1/2*(AI1+AI2)</f>
        <v>-90.162000000000006</v>
      </c>
    </row>
    <row r="6" spans="1:42">
      <c r="AH6" s="1" t="s">
        <v>346</v>
      </c>
      <c r="AI6" s="6">
        <f>1/4*(AI1+3*AI2)</f>
        <v>-90.216000000000008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238.54703399850408</v>
      </c>
      <c r="AO8" s="8">
        <f>(SIN(RADIANS(AP8/2))/SIN(RADIANS((AJ8+AK8)/2))-1)*1000000-AN8</f>
        <v>183.57942564239951</v>
      </c>
      <c r="AP8" s="6">
        <f>VLOOKUP(AG8,$AH$1:$AI$6,2,FALSE)</f>
        <v>-90.27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110.44780770275153</v>
      </c>
      <c r="AO9" s="8">
        <f t="shared" ref="AO9:AO13" si="4">(SIN(RADIANS(AP9/2))/SIN(RADIANS((AJ9+AK9)/2))-1)*1000000-AN9</f>
        <v>284.32435793601667</v>
      </c>
      <c r="AP9" s="6">
        <f t="shared" ref="AP9:AP48" si="5">VLOOKUP(AG9,$AH$1:$AI$6,2,FALSE)</f>
        <v>-90.27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885.95130329527376</v>
      </c>
      <c r="AO10" s="8">
        <f t="shared" si="4"/>
        <v>204.77737779356346</v>
      </c>
      <c r="AP10" s="6">
        <f t="shared" si="5"/>
        <v>-90.27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2197.0782514073585</v>
      </c>
      <c r="AO11" s="8">
        <f t="shared" si="4"/>
        <v>315.24661115578374</v>
      </c>
      <c r="AP11" s="6">
        <f t="shared" si="5"/>
        <v>-90.27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1830.9973269832192</v>
      </c>
      <c r="AO12" s="8">
        <f t="shared" si="4"/>
        <v>285.32181653084785</v>
      </c>
      <c r="AP12" s="6">
        <f t="shared" si="5"/>
        <v>-90.27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1776.8692523847385</v>
      </c>
      <c r="AO13" s="8">
        <f t="shared" si="4"/>
        <v>296.60407691833871</v>
      </c>
      <c r="AP13" s="6">
        <f t="shared" si="5"/>
        <v>-90.27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-90.158947795544776</v>
      </c>
      <c r="AK14" s="7">
        <f t="shared" ref="AK14:AK18" si="7">W14</f>
        <v>2.8899518073296881E-2</v>
      </c>
      <c r="AL14" s="7">
        <f t="shared" ref="AL14:AL18" si="8">X14</f>
        <v>0.93088334099414494</v>
      </c>
      <c r="AM14" s="7">
        <f t="shared" ref="AM14:AM18" si="9">Y14</f>
        <v>8.2616961398909533E-2</v>
      </c>
      <c r="AN14" s="8">
        <f t="shared" ref="AN14:AN18" si="10">(SIN(RADIANS(AP14/2))/SIN(RADIANS(AJ14/2))-1)*1000000</f>
        <v>965.95880772265548</v>
      </c>
      <c r="AO14" s="8">
        <f t="shared" ref="AO14:AO18" si="11">(SIN(RADIANS(AP14/2))/SIN(RADIANS((AJ14+AK14)/2))-1)*1000000-AN14</f>
        <v>251.8353169267408</v>
      </c>
      <c r="AP14" s="6">
        <f t="shared" si="5"/>
        <v>-90.27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346</v>
      </c>
      <c r="AH15" s="1">
        <v>0.15</v>
      </c>
      <c r="AI15" s="1">
        <f t="shared" si="1"/>
        <v>-9</v>
      </c>
      <c r="AJ15" s="7">
        <f t="shared" si="6"/>
        <v>-90.192530528291442</v>
      </c>
      <c r="AK15" s="7">
        <f t="shared" si="7"/>
        <v>3.0180910648439391E-2</v>
      </c>
      <c r="AL15" s="7">
        <f t="shared" si="8"/>
        <v>0.8680449363009376</v>
      </c>
      <c r="AM15" s="7">
        <f t="shared" si="9"/>
        <v>8.5439296019170399E-2</v>
      </c>
      <c r="AN15" s="8">
        <f t="shared" si="10"/>
        <v>204.10173570462041</v>
      </c>
      <c r="AO15" s="8">
        <f t="shared" si="11"/>
        <v>262.65180480500305</v>
      </c>
      <c r="AP15" s="6">
        <f t="shared" si="5"/>
        <v>-90.216000000000008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-2032.5644972838397</v>
      </c>
      <c r="AO16" s="8">
        <f t="shared" si="11"/>
        <v>333.83859653435275</v>
      </c>
      <c r="AP16" s="6">
        <f t="shared" si="5"/>
        <v>-90.054000000000002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-1608.7727970703902</v>
      </c>
      <c r="AO17" s="8">
        <f t="shared" si="11"/>
        <v>326.19740036843314</v>
      </c>
      <c r="AP17" s="6">
        <f t="shared" si="5"/>
        <v>-90.054000000000002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-1631.5593284814688</v>
      </c>
      <c r="AO18" s="8">
        <f t="shared" si="11"/>
        <v>258.36604187912098</v>
      </c>
      <c r="AP18" s="6">
        <f t="shared" si="5"/>
        <v>-90.054000000000002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2">9.913-L19</f>
        <v>-5</v>
      </c>
      <c r="AJ19" s="7">
        <f t="shared" ref="AJ19" si="13">V19</f>
        <v>-90.173802118288791</v>
      </c>
      <c r="AK19" s="7">
        <f t="shared" ref="AK19" si="14">W19</f>
        <v>5.7234630387582447E-2</v>
      </c>
      <c r="AL19" s="7">
        <f t="shared" ref="AL19" si="15">X19</f>
        <v>1.2400620708227557</v>
      </c>
      <c r="AM19" s="7">
        <f t="shared" ref="AM19" si="16">Y19</f>
        <v>0.17701368871599479</v>
      </c>
      <c r="AN19" s="8">
        <f t="shared" ref="AN19" si="17">(SIN(RADIANS(AP19/2))/SIN(RADIANS(AJ19/2))-1)*1000000</f>
        <v>-1042.8504714582455</v>
      </c>
      <c r="AO19" s="8">
        <f t="shared" ref="AO19" si="18">(SIN(RADIANS(AP19/2))/SIN(RADIANS((AJ19+AK19)/2))-1)*1000000-AN19</f>
        <v>497.80681384614672</v>
      </c>
      <c r="AP19" s="6">
        <f t="shared" si="5"/>
        <v>-90.054000000000002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ref="AI20" si="19">9.913-L20</f>
        <v>-4</v>
      </c>
      <c r="AJ20" s="7">
        <f t="shared" ref="AJ20" si="20">V20</f>
        <v>-90.199578066460816</v>
      </c>
      <c r="AK20" s="7">
        <f t="shared" ref="AK20" si="21">W20</f>
        <v>3.172200235402084E-2</v>
      </c>
      <c r="AL20" s="7">
        <f t="shared" ref="AL20" si="22">X20</f>
        <v>0.63708344431159991</v>
      </c>
      <c r="AM20" s="7">
        <f t="shared" ref="AM20" si="23">Y20</f>
        <v>8.2518718882624686E-2</v>
      </c>
      <c r="AN20" s="8">
        <f t="shared" ref="AN20" si="24">(SIN(RADIANS(AP20/2))/SIN(RADIANS(AJ20/2))-1)*1000000</f>
        <v>-1266.7974004200166</v>
      </c>
      <c r="AO20" s="8">
        <f t="shared" ref="AO20" si="25">(SIN(RADIANS(AP20/2))/SIN(RADIANS((AJ20+AK20)/2))-1)*1000000-AN20</f>
        <v>275.62894708077488</v>
      </c>
      <c r="AP20" s="6">
        <f t="shared" si="5"/>
        <v>-90.054000000000002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ref="AI21:AI26" si="26">9.913-L21</f>
        <v>-3</v>
      </c>
      <c r="AJ21" s="7">
        <f t="shared" ref="AJ21:AJ26" si="27">V21</f>
        <v>-90.187127802041658</v>
      </c>
      <c r="AK21" s="7">
        <f t="shared" ref="AK21:AK26" si="28">W21</f>
        <v>7.7032732861726808E-2</v>
      </c>
      <c r="AL21" s="7">
        <f t="shared" ref="AL21:AL26" si="29">X21</f>
        <v>1.3586596080270623</v>
      </c>
      <c r="AM21" s="7">
        <f t="shared" ref="AM21:AM26" si="30">Y21</f>
        <v>0.2742331351584818</v>
      </c>
      <c r="AN21" s="8">
        <f t="shared" ref="AN21:AN26" si="31">(SIN(RADIANS(AP21/2))/SIN(RADIANS(AJ21/2))-1)*1000000</f>
        <v>-1158.6456987831007</v>
      </c>
      <c r="AO21" s="8">
        <f t="shared" ref="AO21:AO26" si="32">(SIN(RADIANS(AP21/2))/SIN(RADIANS((AJ21+AK21)/2))-1)*1000000-AN21</f>
        <v>669.94380095397605</v>
      </c>
      <c r="AP21" s="6">
        <f t="shared" si="5"/>
        <v>-90.054000000000002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26"/>
        <v>-2</v>
      </c>
      <c r="AJ22" s="7">
        <f t="shared" si="27"/>
        <v>-90.201678284924526</v>
      </c>
      <c r="AK22" s="7">
        <f t="shared" si="28"/>
        <v>7.5208112182838641E-2</v>
      </c>
      <c r="AL22" s="7">
        <f t="shared" si="29"/>
        <v>1.6038948569730307</v>
      </c>
      <c r="AM22" s="7">
        <f t="shared" si="30"/>
        <v>0.2934160131380682</v>
      </c>
      <c r="AN22" s="8">
        <f t="shared" si="31"/>
        <v>-1285.03789576484</v>
      </c>
      <c r="AO22" s="8">
        <f t="shared" si="32"/>
        <v>653.8108163486321</v>
      </c>
      <c r="AP22" s="6">
        <f t="shared" si="5"/>
        <v>-90.054000000000002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26"/>
        <v>-1</v>
      </c>
      <c r="AJ23" s="7">
        <f t="shared" si="27"/>
        <v>-90.190762997371479</v>
      </c>
      <c r="AK23" s="7">
        <f t="shared" si="28"/>
        <v>4.9873480878189935E-2</v>
      </c>
      <c r="AL23" s="7">
        <f t="shared" si="29"/>
        <v>1.1601919660616717</v>
      </c>
      <c r="AM23" s="7">
        <f t="shared" si="30"/>
        <v>0.15281515312072391</v>
      </c>
      <c r="AN23" s="8">
        <f t="shared" si="31"/>
        <v>-1190.227186807391</v>
      </c>
      <c r="AO23" s="8">
        <f t="shared" si="32"/>
        <v>433.54795797378995</v>
      </c>
      <c r="AP23" s="6">
        <f t="shared" si="5"/>
        <v>-90.054000000000002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26"/>
        <v>0</v>
      </c>
      <c r="AJ24" s="7">
        <f t="shared" si="27"/>
        <v>-90.166731388155156</v>
      </c>
      <c r="AK24" s="7">
        <f t="shared" si="28"/>
        <v>6.4049235870200921E-2</v>
      </c>
      <c r="AL24" s="7">
        <f t="shared" si="29"/>
        <v>1.4430589330355321</v>
      </c>
      <c r="AM24" s="7">
        <f t="shared" si="30"/>
        <v>0.22747171509805711</v>
      </c>
      <c r="AN24" s="8">
        <f t="shared" si="31"/>
        <v>-981.39207123992821</v>
      </c>
      <c r="AO24" s="8">
        <f t="shared" si="32"/>
        <v>557.23059831214164</v>
      </c>
      <c r="AP24" s="6">
        <f t="shared" si="5"/>
        <v>-90.054000000000002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26"/>
        <v>1</v>
      </c>
      <c r="AJ25" s="7">
        <f t="shared" si="27"/>
        <v>-90.1768424813678</v>
      </c>
      <c r="AK25" s="7">
        <f t="shared" si="28"/>
        <v>0.10200695250181416</v>
      </c>
      <c r="AL25" s="7">
        <f t="shared" si="29"/>
        <v>1.9607395329069346</v>
      </c>
      <c r="AM25" s="7">
        <f t="shared" si="30"/>
        <v>0.48649144143583717</v>
      </c>
      <c r="AN25" s="8">
        <f t="shared" si="31"/>
        <v>-1069.2736473401076</v>
      </c>
      <c r="AO25" s="8">
        <f t="shared" si="32"/>
        <v>887.67015879442897</v>
      </c>
      <c r="AP25" s="6">
        <f t="shared" si="5"/>
        <v>-90.054000000000002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26"/>
        <v>2</v>
      </c>
      <c r="AJ26" s="7">
        <f t="shared" si="27"/>
        <v>-90.17537100343408</v>
      </c>
      <c r="AK26" s="7">
        <f t="shared" si="28"/>
        <v>6.6499110340623238E-2</v>
      </c>
      <c r="AL26" s="7">
        <f t="shared" si="29"/>
        <v>1.3618258168277046</v>
      </c>
      <c r="AM26" s="7">
        <f t="shared" si="30"/>
        <v>0.22498059970260559</v>
      </c>
      <c r="AN26" s="8">
        <f t="shared" si="31"/>
        <v>-1056.4855948734796</v>
      </c>
      <c r="AO26" s="8">
        <f t="shared" si="32"/>
        <v>578.43239488375434</v>
      </c>
      <c r="AP26" s="6">
        <f t="shared" si="5"/>
        <v>-90.054000000000002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ref="AI27:AI44" si="33">9.913-L27</f>
        <v>3</v>
      </c>
      <c r="AJ27" s="7">
        <f t="shared" ref="AJ27:AJ44" si="34">V27</f>
        <v>-90.262817681115976</v>
      </c>
      <c r="AK27" s="7">
        <f t="shared" ref="AK27:AK44" si="35">W27</f>
        <v>3.5169395265007744E-2</v>
      </c>
      <c r="AL27" s="7">
        <f t="shared" ref="AL27:AL44" si="36">X27</f>
        <v>1.0286620515987077</v>
      </c>
      <c r="AM27" s="7">
        <f t="shared" ref="AM27:AM44" si="37">Y27</f>
        <v>0.10931949131001405</v>
      </c>
      <c r="AN27" s="8">
        <f t="shared" ref="AN27:AN44" si="38">(SIN(RADIANS(AP27/2))/SIN(RADIANS(AJ27/2))-1)*1000000</f>
        <v>-1815.5976418049447</v>
      </c>
      <c r="AO27" s="8">
        <f t="shared" ref="AO27:AO44" si="39">(SIN(RADIANS(AP27/2))/SIN(RADIANS((AJ27+AK27)/2))-1)*1000000-AN27</f>
        <v>305.09183228477627</v>
      </c>
      <c r="AP27" s="6">
        <f t="shared" si="5"/>
        <v>-90.054000000000002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33"/>
        <v>4</v>
      </c>
      <c r="AJ28" s="7">
        <f t="shared" si="34"/>
        <v>-90.196632823510299</v>
      </c>
      <c r="AK28" s="7">
        <f t="shared" si="35"/>
        <v>4.2380077231652616E-2</v>
      </c>
      <c r="AL28" s="7">
        <f t="shared" si="36"/>
        <v>1.123288443053962</v>
      </c>
      <c r="AM28" s="7">
        <f t="shared" si="37"/>
        <v>0.12636638125214336</v>
      </c>
      <c r="AN28" s="8">
        <f t="shared" si="38"/>
        <v>-1241.216140470347</v>
      </c>
      <c r="AO28" s="8">
        <f t="shared" si="39"/>
        <v>368.31547629678778</v>
      </c>
      <c r="AP28" s="6">
        <f t="shared" si="5"/>
        <v>-90.054000000000002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33"/>
        <v>5</v>
      </c>
      <c r="AJ29" s="7">
        <f t="shared" si="34"/>
        <v>-90.203735492219963</v>
      </c>
      <c r="AK29" s="7">
        <f t="shared" si="35"/>
        <v>4.7235084512889706E-2</v>
      </c>
      <c r="AL29" s="7">
        <f t="shared" si="36"/>
        <v>1.2459840571227001</v>
      </c>
      <c r="AM29" s="7">
        <f t="shared" si="37"/>
        <v>0.15055098622002752</v>
      </c>
      <c r="AN29" s="8">
        <f t="shared" si="38"/>
        <v>-1302.9038659386761</v>
      </c>
      <c r="AO29" s="8">
        <f t="shared" si="39"/>
        <v>410.45904128245161</v>
      </c>
      <c r="AP29" s="6">
        <f t="shared" si="5"/>
        <v>-90.054000000000002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33"/>
        <v>6</v>
      </c>
      <c r="AJ30" s="7">
        <f t="shared" si="34"/>
        <v>-90.194776464187612</v>
      </c>
      <c r="AK30" s="7">
        <f t="shared" si="35"/>
        <v>7.0441571014039653E-2</v>
      </c>
      <c r="AL30" s="7">
        <f t="shared" si="36"/>
        <v>1.5198573645612208</v>
      </c>
      <c r="AM30" s="7">
        <f t="shared" si="37"/>
        <v>0.26199608806389685</v>
      </c>
      <c r="AN30" s="8">
        <f t="shared" si="38"/>
        <v>-1225.0914972300463</v>
      </c>
      <c r="AO30" s="8">
        <f t="shared" si="39"/>
        <v>612.44594449760825</v>
      </c>
      <c r="AP30" s="6">
        <f t="shared" si="5"/>
        <v>-90.054000000000002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33"/>
        <v>7</v>
      </c>
      <c r="AJ31" s="7">
        <f t="shared" si="34"/>
        <v>-90.144729697425831</v>
      </c>
      <c r="AK31" s="7">
        <f t="shared" si="35"/>
        <v>4.3426673624022076E-2</v>
      </c>
      <c r="AL31" s="7">
        <f t="shared" si="36"/>
        <v>1.3216330321390188</v>
      </c>
      <c r="AM31" s="7">
        <f t="shared" si="37"/>
        <v>0.14345528986550055</v>
      </c>
      <c r="AN31" s="8">
        <f t="shared" si="38"/>
        <v>-790.08185206086432</v>
      </c>
      <c r="AO31" s="8">
        <f t="shared" si="39"/>
        <v>377.92911708101059</v>
      </c>
      <c r="AP31" s="6">
        <f t="shared" si="5"/>
        <v>-90.054000000000002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33"/>
        <v>8</v>
      </c>
      <c r="AJ32" s="7">
        <f t="shared" si="34"/>
        <v>-90.250872961689666</v>
      </c>
      <c r="AK32" s="7">
        <f t="shared" si="35"/>
        <v>6.280839023026083E-2</v>
      </c>
      <c r="AL32" s="7">
        <f t="shared" si="36"/>
        <v>1.6300210986716288</v>
      </c>
      <c r="AM32" s="7">
        <f t="shared" si="37"/>
        <v>0.24578240981366301</v>
      </c>
      <c r="AN32" s="8">
        <f t="shared" si="38"/>
        <v>-1712.0095630247522</v>
      </c>
      <c r="AO32" s="8">
        <f t="shared" si="39"/>
        <v>545.22520501520944</v>
      </c>
      <c r="AP32" s="6">
        <f t="shared" si="5"/>
        <v>-90.054000000000002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104</v>
      </c>
      <c r="AH33" s="1">
        <v>0.15</v>
      </c>
      <c r="AI33" s="1">
        <f t="shared" si="33"/>
        <v>9</v>
      </c>
      <c r="AJ33" s="7">
        <f t="shared" si="34"/>
        <v>-90.169373699340255</v>
      </c>
      <c r="AK33" s="7">
        <f t="shared" si="35"/>
        <v>2.6115521381398912E-2</v>
      </c>
      <c r="AL33" s="7">
        <f t="shared" si="36"/>
        <v>0.87556626583041786</v>
      </c>
      <c r="AM33" s="7">
        <f t="shared" si="37"/>
        <v>7.051280997691764E-2</v>
      </c>
      <c r="AN33" s="8">
        <f t="shared" si="38"/>
        <v>-377.46129123095164</v>
      </c>
      <c r="AO33" s="8">
        <f t="shared" si="39"/>
        <v>227.22003085740019</v>
      </c>
      <c r="AP33" s="6">
        <f t="shared" si="5"/>
        <v>-90.125999999999991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33"/>
        <v>10.000999999999999</v>
      </c>
      <c r="AJ34" s="7">
        <f t="shared" si="34"/>
        <v>-89.974988821200569</v>
      </c>
      <c r="AK34" s="7">
        <f t="shared" si="35"/>
        <v>2.4667870698709019E-2</v>
      </c>
      <c r="AL34" s="7">
        <f t="shared" si="36"/>
        <v>0.81276742605750885</v>
      </c>
      <c r="AM34" s="7">
        <f t="shared" si="37"/>
        <v>6.5465063549924041E-2</v>
      </c>
      <c r="AN34" s="8">
        <f t="shared" si="38"/>
        <v>2572.2655063065149</v>
      </c>
      <c r="AO34" s="8">
        <f t="shared" si="39"/>
        <v>215.9854881007559</v>
      </c>
      <c r="AP34" s="6">
        <f t="shared" si="5"/>
        <v>-90.27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33"/>
        <v>11.001000000000001</v>
      </c>
      <c r="AJ35" s="7">
        <f t="shared" si="34"/>
        <v>-89.997017909000036</v>
      </c>
      <c r="AK35" s="7">
        <f t="shared" si="35"/>
        <v>2.8229217521730965E-2</v>
      </c>
      <c r="AL35" s="7">
        <f t="shared" si="36"/>
        <v>1.0185965587556403</v>
      </c>
      <c r="AM35" s="7">
        <f t="shared" si="37"/>
        <v>8.0275266569346748E-2</v>
      </c>
      <c r="AN35" s="8">
        <f t="shared" si="38"/>
        <v>2379.5024011457053</v>
      </c>
      <c r="AO35" s="8">
        <f t="shared" si="39"/>
        <v>247.03671010084554</v>
      </c>
      <c r="AP35" s="6">
        <f t="shared" si="5"/>
        <v>-90.27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33"/>
        <v>12.001000000000001</v>
      </c>
      <c r="AJ36" s="7">
        <f t="shared" si="34"/>
        <v>-90.082396884918708</v>
      </c>
      <c r="AK36" s="7">
        <f t="shared" si="35"/>
        <v>3.4593932286331314E-2</v>
      </c>
      <c r="AL36" s="7">
        <f t="shared" si="36"/>
        <v>1.1147066486955919</v>
      </c>
      <c r="AM36" s="7">
        <f t="shared" si="37"/>
        <v>0.10183081725340318</v>
      </c>
      <c r="AN36" s="8">
        <f t="shared" si="38"/>
        <v>1633.4524856682631</v>
      </c>
      <c r="AO36" s="8">
        <f t="shared" si="39"/>
        <v>302.08430569977895</v>
      </c>
      <c r="AP36" s="6">
        <f t="shared" si="5"/>
        <v>-90.27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33"/>
        <v>13.001000000000001</v>
      </c>
      <c r="AJ37" s="7">
        <f t="shared" si="34"/>
        <v>-90.191778460307162</v>
      </c>
      <c r="AK37" s="7">
        <f t="shared" si="35"/>
        <v>3.4174410712052052E-2</v>
      </c>
      <c r="AL37" s="7">
        <f t="shared" si="36"/>
        <v>1.0670838157889546</v>
      </c>
      <c r="AM37" s="7">
        <f t="shared" si="37"/>
        <v>9.8775766744218452E-2</v>
      </c>
      <c r="AN37" s="8">
        <f t="shared" si="38"/>
        <v>680.09767552412723</v>
      </c>
      <c r="AO37" s="8">
        <f t="shared" si="39"/>
        <v>297.56654341683839</v>
      </c>
      <c r="AP37" s="6">
        <f t="shared" si="5"/>
        <v>-90.27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33"/>
        <v>14.001000000000001</v>
      </c>
      <c r="AJ38" s="7">
        <f t="shared" si="34"/>
        <v>-90.254069278435423</v>
      </c>
      <c r="AK38" s="7">
        <f t="shared" si="35"/>
        <v>2.6423057198950554E-2</v>
      </c>
      <c r="AL38" s="7">
        <f t="shared" si="36"/>
        <v>0.83913589146388456</v>
      </c>
      <c r="AM38" s="7">
        <f t="shared" si="37"/>
        <v>7.1174540922363888E-2</v>
      </c>
      <c r="AN38" s="8">
        <f t="shared" si="38"/>
        <v>138.39700002082901</v>
      </c>
      <c r="AO38" s="8">
        <f t="shared" si="39"/>
        <v>229.6755303070608</v>
      </c>
      <c r="AP38" s="6">
        <f t="shared" si="5"/>
        <v>-90.27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33"/>
        <v>15.001000000000001</v>
      </c>
      <c r="AJ39" s="7">
        <f t="shared" si="34"/>
        <v>-90.188891043762098</v>
      </c>
      <c r="AK39" s="7">
        <f t="shared" si="35"/>
        <v>2.8849382615411697E-2</v>
      </c>
      <c r="AL39" s="7">
        <f t="shared" si="36"/>
        <v>0.84979287364745026</v>
      </c>
      <c r="AM39" s="7">
        <f t="shared" si="37"/>
        <v>7.7491465230393269E-2</v>
      </c>
      <c r="AN39" s="8">
        <f t="shared" si="38"/>
        <v>705.22896735214499</v>
      </c>
      <c r="AO39" s="8">
        <f t="shared" si="39"/>
        <v>251.20144810553143</v>
      </c>
      <c r="AP39" s="6">
        <f t="shared" si="5"/>
        <v>-90.27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33"/>
        <v>16.001000000000001</v>
      </c>
      <c r="AJ40" s="7">
        <f t="shared" si="34"/>
        <v>-90.248949353789314</v>
      </c>
      <c r="AK40" s="7">
        <f t="shared" si="35"/>
        <v>2.7425270352846916E-2</v>
      </c>
      <c r="AL40" s="7">
        <f t="shared" si="36"/>
        <v>0.87422909688999795</v>
      </c>
      <c r="AM40" s="7">
        <f t="shared" si="37"/>
        <v>7.4864592324564078E-2</v>
      </c>
      <c r="AN40" s="8">
        <f t="shared" si="38"/>
        <v>182.88821728651428</v>
      </c>
      <c r="AO40" s="8">
        <f t="shared" si="39"/>
        <v>238.42204200330562</v>
      </c>
      <c r="AP40" s="6">
        <f t="shared" si="5"/>
        <v>-90.27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33"/>
        <v>-9.66</v>
      </c>
      <c r="AJ41" s="7">
        <f t="shared" si="34"/>
        <v>-90.103880188740163</v>
      </c>
      <c r="AK41" s="7">
        <f t="shared" si="35"/>
        <v>3.3705940080820243E-2</v>
      </c>
      <c r="AL41" s="7">
        <f t="shared" si="36"/>
        <v>1.1918442400319487</v>
      </c>
      <c r="AM41" s="7">
        <f t="shared" si="37"/>
        <v>0.10296031781998838</v>
      </c>
      <c r="AN41" s="8">
        <f t="shared" si="38"/>
        <v>1445.9916089073488</v>
      </c>
      <c r="AO41" s="8">
        <f t="shared" si="39"/>
        <v>294.16125945047611</v>
      </c>
      <c r="AP41" s="6">
        <f t="shared" si="5"/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33"/>
        <v>-9.3299999999999983</v>
      </c>
      <c r="AJ42" s="7">
        <f t="shared" si="34"/>
        <v>-90.137561371169014</v>
      </c>
      <c r="AK42" s="7">
        <f t="shared" si="35"/>
        <v>2.8105355780702078E-2</v>
      </c>
      <c r="AL42" s="7">
        <f t="shared" si="36"/>
        <v>0.88579038941403254</v>
      </c>
      <c r="AM42" s="7">
        <f t="shared" si="37"/>
        <v>7.6085019089462927E-2</v>
      </c>
      <c r="AN42" s="8">
        <f t="shared" si="38"/>
        <v>1152.305433748113</v>
      </c>
      <c r="AO42" s="8">
        <f t="shared" si="39"/>
        <v>245.04936423896947</v>
      </c>
      <c r="AP42" s="6">
        <f t="shared" si="5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104</v>
      </c>
      <c r="AH43" s="1">
        <v>0.15</v>
      </c>
      <c r="AI43" s="1">
        <f t="shared" si="33"/>
        <v>-8.6699999999999982</v>
      </c>
      <c r="AJ43" s="7">
        <f t="shared" si="34"/>
        <v>-90.162775679015468</v>
      </c>
      <c r="AK43" s="7">
        <f t="shared" si="35"/>
        <v>4.6700798848120367E-2</v>
      </c>
      <c r="AL43" s="7">
        <f t="shared" si="36"/>
        <v>1.1302498320958994</v>
      </c>
      <c r="AM43" s="7">
        <f t="shared" si="37"/>
        <v>0.13950484985974615</v>
      </c>
      <c r="AN43" s="8">
        <f t="shared" si="38"/>
        <v>-320.06937813611194</v>
      </c>
      <c r="AO43" s="8">
        <f t="shared" si="39"/>
        <v>406.50334615877085</v>
      </c>
      <c r="AP43" s="6">
        <f t="shared" si="5"/>
        <v>-90.125999999999991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33"/>
        <v>-8.34</v>
      </c>
      <c r="AJ44" s="7">
        <f t="shared" si="34"/>
        <v>-90.271538926620565</v>
      </c>
      <c r="AK44" s="7">
        <f t="shared" si="35"/>
        <v>5.9839609397609739E-2</v>
      </c>
      <c r="AL44" s="7">
        <f t="shared" si="36"/>
        <v>1.2904817694308943</v>
      </c>
      <c r="AM44" s="7">
        <f t="shared" si="37"/>
        <v>0.19515404464963723</v>
      </c>
      <c r="AN44" s="8">
        <f t="shared" si="38"/>
        <v>-13.366262226033321</v>
      </c>
      <c r="AO44" s="8">
        <f t="shared" si="39"/>
        <v>520.1298900024965</v>
      </c>
      <c r="AP44" s="6">
        <f t="shared" si="5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102</v>
      </c>
      <c r="AH45" s="1">
        <v>0.15</v>
      </c>
      <c r="AI45" s="1">
        <f t="shared" ref="AI45" si="40">9.913-L45</f>
        <v>8.34</v>
      </c>
      <c r="AJ45" s="7">
        <f t="shared" ref="AJ45" si="41">V45</f>
        <v>-90.131405448132313</v>
      </c>
      <c r="AK45" s="7">
        <f t="shared" ref="AK45" si="42">W45</f>
        <v>4.7427267211210586E-2</v>
      </c>
      <c r="AL45" s="7">
        <f t="shared" ref="AL45" si="43">X45</f>
        <v>1.1073621110029408</v>
      </c>
      <c r="AM45" s="7">
        <f t="shared" ref="AM45" si="44">Y45</f>
        <v>0.13969574877436752</v>
      </c>
      <c r="AN45" s="8">
        <f t="shared" ref="AN45" si="45">(SIN(RADIANS(AP45/2))/SIN(RADIANS(AJ45/2))-1)*1000000</f>
        <v>1205.9632477716686</v>
      </c>
      <c r="AO45" s="8">
        <f t="shared" ref="AO45" si="46">(SIN(RADIANS(AP45/2))/SIN(RADIANS((AJ45+AK45)/2))-1)*1000000-AN45</f>
        <v>413.68743494607497</v>
      </c>
      <c r="AP45" s="6">
        <f t="shared" si="5"/>
        <v>-90.27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ref="AI46:AI48" si="47">9.913-L46</f>
        <v>8.67</v>
      </c>
      <c r="AJ46" s="7">
        <f t="shared" ref="AJ46:AJ48" si="48">V46</f>
        <v>-90.133707810864493</v>
      </c>
      <c r="AK46" s="7">
        <f t="shared" ref="AK46:AK48" si="49">W46</f>
        <v>2.3512341717596929E-2</v>
      </c>
      <c r="AL46" s="7">
        <f t="shared" ref="AL46:AL48" si="50">X46</f>
        <v>0.85621395945431544</v>
      </c>
      <c r="AM46" s="7">
        <f t="shared" ref="AM46:AM48" si="51">Y46</f>
        <v>6.3275166834099908E-2</v>
      </c>
      <c r="AN46" s="8">
        <f t="shared" ref="AN46:AN48" si="52">(SIN(RADIANS(AP46/2))/SIN(RADIANS(AJ46/2))-1)*1000000</f>
        <v>1185.8937996209741</v>
      </c>
      <c r="AO46" s="8">
        <f t="shared" ref="AO46:AO48" si="53">(SIN(RADIANS(AP46/2))/SIN(RADIANS((AJ46+AK46)/2))-1)*1000000-AN46</f>
        <v>205.01142527584716</v>
      </c>
      <c r="AP46" s="6">
        <f t="shared" si="5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103</v>
      </c>
      <c r="AH47" s="1">
        <v>0.15</v>
      </c>
      <c r="AI47" s="1">
        <f t="shared" si="47"/>
        <v>9.33</v>
      </c>
      <c r="AJ47" s="7">
        <f t="shared" si="48"/>
        <v>-90.097045492137497</v>
      </c>
      <c r="AK47" s="7">
        <f t="shared" si="49"/>
        <v>2.2733879017537394E-2</v>
      </c>
      <c r="AL47" s="7">
        <f t="shared" si="50"/>
        <v>0.87089225038853169</v>
      </c>
      <c r="AM47" s="7">
        <f t="shared" si="51"/>
        <v>6.1063102008810689E-2</v>
      </c>
      <c r="AN47" s="8">
        <f t="shared" si="52"/>
        <v>879.11515571703626</v>
      </c>
      <c r="AO47" s="8">
        <f t="shared" si="53"/>
        <v>198.28786207898293</v>
      </c>
      <c r="AP47" s="6">
        <f t="shared" si="5"/>
        <v>-90.197999999999993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47"/>
        <v>9.66</v>
      </c>
      <c r="AJ48" s="7">
        <f t="shared" si="48"/>
        <v>-90.103234668887993</v>
      </c>
      <c r="AK48" s="7">
        <f t="shared" si="49"/>
        <v>3.928924135461162E-2</v>
      </c>
      <c r="AL48" s="7">
        <f t="shared" si="50"/>
        <v>0.94859459187387951</v>
      </c>
      <c r="AM48" s="7">
        <f t="shared" si="51"/>
        <v>0.10838223645642769</v>
      </c>
      <c r="AN48" s="8">
        <f t="shared" si="52"/>
        <v>1451.622806628139</v>
      </c>
      <c r="AO48" s="8">
        <f t="shared" si="53"/>
        <v>342.91915244377697</v>
      </c>
      <c r="AP48" s="6">
        <f t="shared" si="5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" si="54">9.913-L50</f>
        <v>-9.66</v>
      </c>
      <c r="AJ50" s="11">
        <f t="shared" ref="AJ50" si="55">V50</f>
        <v>-90.12668681121751</v>
      </c>
      <c r="AK50" s="11">
        <f t="shared" ref="AK50" si="56">W50</f>
        <v>3.5222557555739505E-2</v>
      </c>
      <c r="AL50" s="11">
        <f t="shared" ref="AL50" si="57">X50</f>
        <v>1.0567857134457455</v>
      </c>
      <c r="AM50" s="11">
        <f t="shared" ref="AM50" si="58">Y50</f>
        <v>0.10155048204644281</v>
      </c>
      <c r="AN50" s="12">
        <f t="shared" ref="AN50" si="59">(SIN(RADIANS(AP50/2))/SIN(RADIANS(AJ50/2))-1)*1000000</f>
        <v>1247.0988754673674</v>
      </c>
      <c r="AO50" s="12">
        <f t="shared" ref="AO50" si="60">(SIN(RADIANS(AP50/2))/SIN(RADIANS((AJ50+AK50)/2))-1)*1000000-AN50</f>
        <v>307.21992484616931</v>
      </c>
      <c r="AP50" s="13">
        <f t="shared" ref="AP50" si="61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ref="AI51:AI59" si="62">9.913-L51</f>
        <v>-9.3299999999999983</v>
      </c>
      <c r="AJ51" s="11">
        <f t="shared" ref="AJ51:AJ59" si="63">V51</f>
        <v>-90.156492561710067</v>
      </c>
      <c r="AK51" s="11">
        <f t="shared" ref="AK51:AK59" si="64">W51</f>
        <v>3.4985502006336849E-2</v>
      </c>
      <c r="AL51" s="11">
        <f t="shared" ref="AL51:AL59" si="65">X51</f>
        <v>1.0614576500370714</v>
      </c>
      <c r="AM51" s="11">
        <f t="shared" ref="AM51:AM59" si="66">Y51</f>
        <v>0.10101763638937068</v>
      </c>
      <c r="AN51" s="12">
        <f t="shared" ref="AN51:AN59" si="67">(SIN(RADIANS(AP51/2))/SIN(RADIANS(AJ51/2))-1)*1000000</f>
        <v>987.34673409794914</v>
      </c>
      <c r="AO51" s="12">
        <f t="shared" ref="AO51:AO59" si="68">(SIN(RADIANS(AP51/2))/SIN(RADIANS((AJ51+AK51)/2))-1)*1000000-AN51</f>
        <v>304.91347141636811</v>
      </c>
      <c r="AP51" s="13">
        <f t="shared" ref="AP51:AP59" si="69">VLOOKUP(AG51,$AH$1:$AI$4,2,FALSE)</f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62"/>
        <v>-9</v>
      </c>
      <c r="AJ52" s="11">
        <f t="shared" si="63"/>
        <v>-90.136039165691443</v>
      </c>
      <c r="AK52" s="11">
        <f t="shared" si="64"/>
        <v>3.2116816282359843E-2</v>
      </c>
      <c r="AL52" s="11">
        <f t="shared" si="65"/>
        <v>1.2972534875538257</v>
      </c>
      <c r="AM52" s="11">
        <f t="shared" si="66"/>
        <v>0.10403888908298095</v>
      </c>
      <c r="AN52" s="12">
        <f t="shared" si="67"/>
        <v>1165.5728621531302</v>
      </c>
      <c r="AO52" s="12">
        <f t="shared" si="68"/>
        <v>280.05096112204706</v>
      </c>
      <c r="AP52" s="13">
        <f t="shared" si="69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62"/>
        <v>-8.6699999999999982</v>
      </c>
      <c r="AJ53" s="11">
        <f t="shared" si="63"/>
        <v>-90.192574153793117</v>
      </c>
      <c r="AK53" s="11">
        <f t="shared" si="64"/>
        <v>3.6000906901715812E-2</v>
      </c>
      <c r="AL53" s="11">
        <f t="shared" si="65"/>
        <v>1.0560110875185087</v>
      </c>
      <c r="AM53" s="11">
        <f t="shared" si="66"/>
        <v>0.10426651895075462</v>
      </c>
      <c r="AN53" s="12">
        <f t="shared" si="67"/>
        <v>673.17250837461984</v>
      </c>
      <c r="AO53" s="12">
        <f t="shared" si="68"/>
        <v>313.47134264780857</v>
      </c>
      <c r="AP53" s="13">
        <f t="shared" si="69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62"/>
        <v>-8.34</v>
      </c>
      <c r="AJ54" s="11">
        <f t="shared" si="63"/>
        <v>-90.173244458617575</v>
      </c>
      <c r="AK54" s="11">
        <f t="shared" si="64"/>
        <v>3.6528080451818122E-2</v>
      </c>
      <c r="AL54" s="11">
        <f t="shared" si="65"/>
        <v>1.1015940128971791</v>
      </c>
      <c r="AM54" s="11">
        <f t="shared" si="66"/>
        <v>0.10777138322699983</v>
      </c>
      <c r="AN54" s="12">
        <f t="shared" si="67"/>
        <v>841.44561711751999</v>
      </c>
      <c r="AO54" s="12">
        <f t="shared" si="68"/>
        <v>318.22464683006751</v>
      </c>
      <c r="AP54" s="13">
        <f t="shared" si="69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62"/>
        <v>8.34</v>
      </c>
      <c r="AJ55" s="11">
        <f t="shared" si="63"/>
        <v>-90.155187339507336</v>
      </c>
      <c r="AK55" s="11">
        <f t="shared" si="64"/>
        <v>2.9139703053132845E-2</v>
      </c>
      <c r="AL55" s="11">
        <f t="shared" si="65"/>
        <v>0.8930406335159603</v>
      </c>
      <c r="AM55" s="11">
        <f t="shared" si="66"/>
        <v>7.9193713977444277E-2</v>
      </c>
      <c r="AN55" s="12">
        <f t="shared" si="67"/>
        <v>998.71728826128606</v>
      </c>
      <c r="AO55" s="12">
        <f t="shared" si="68"/>
        <v>253.95410703787911</v>
      </c>
      <c r="AP55" s="13">
        <f t="shared" si="69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62"/>
        <v>8.67</v>
      </c>
      <c r="AJ56" s="11">
        <f t="shared" si="63"/>
        <v>-90.165388134597364</v>
      </c>
      <c r="AK56" s="11">
        <f t="shared" si="64"/>
        <v>2.3795204958117471E-2</v>
      </c>
      <c r="AL56" s="11">
        <f t="shared" si="65"/>
        <v>1.0112038551428504</v>
      </c>
      <c r="AM56" s="11">
        <f t="shared" si="66"/>
        <v>6.7187779277028695E-2</v>
      </c>
      <c r="AN56" s="12">
        <f t="shared" si="67"/>
        <v>909.86253206892798</v>
      </c>
      <c r="AO56" s="12">
        <f t="shared" si="68"/>
        <v>207.30669378821176</v>
      </c>
      <c r="AP56" s="13">
        <f t="shared" si="69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62"/>
        <v>9</v>
      </c>
      <c r="AJ57" s="11">
        <f t="shared" si="63"/>
        <v>-90.052002118180781</v>
      </c>
      <c r="AK57" s="11">
        <f t="shared" si="64"/>
        <v>2.7632540585509062E-2</v>
      </c>
      <c r="AL57" s="11">
        <f t="shared" si="65"/>
        <v>0.87774798557169098</v>
      </c>
      <c r="AM57" s="11">
        <f t="shared" si="66"/>
        <v>7.4798949910127463E-2</v>
      </c>
      <c r="AN57" s="12">
        <f t="shared" si="67"/>
        <v>1898.8538675288603</v>
      </c>
      <c r="AO57" s="12">
        <f t="shared" si="68"/>
        <v>241.46542721759101</v>
      </c>
      <c r="AP57" s="13">
        <f t="shared" si="69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62"/>
        <v>9.33</v>
      </c>
      <c r="AJ58" s="11">
        <f t="shared" si="63"/>
        <v>-90.020512045201357</v>
      </c>
      <c r="AK58" s="11">
        <f t="shared" si="64"/>
        <v>2.0444138363585912E-2</v>
      </c>
      <c r="AL58" s="11">
        <f t="shared" si="65"/>
        <v>0.8678932420277905</v>
      </c>
      <c r="AM58" s="11">
        <f t="shared" si="66"/>
        <v>5.5040286907441435E-2</v>
      </c>
      <c r="AN58" s="12">
        <f t="shared" si="67"/>
        <v>2174.0420226170622</v>
      </c>
      <c r="AO58" s="12">
        <f t="shared" si="68"/>
        <v>178.78046943731169</v>
      </c>
      <c r="AP58" s="13">
        <f t="shared" si="69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62"/>
        <v>9.66</v>
      </c>
      <c r="AJ59" s="11">
        <f t="shared" si="63"/>
        <v>-90.082857088338116</v>
      </c>
      <c r="AK59" s="11">
        <f t="shared" si="64"/>
        <v>3.0391988820305197E-2</v>
      </c>
      <c r="AL59" s="11">
        <f t="shared" si="65"/>
        <v>1.1068648886059167</v>
      </c>
      <c r="AM59" s="11">
        <f t="shared" si="66"/>
        <v>8.9094878219529494E-2</v>
      </c>
      <c r="AN59" s="12">
        <f t="shared" si="67"/>
        <v>1629.4356981292335</v>
      </c>
      <c r="AO59" s="12">
        <f t="shared" si="68"/>
        <v>265.37391994119207</v>
      </c>
      <c r="AP59" s="13">
        <f t="shared" si="69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" si="70">9.913-L61</f>
        <v>0</v>
      </c>
      <c r="AJ61" s="16">
        <f t="shared" ref="AJ61" si="71">V61</f>
        <v>-90.166731388155156</v>
      </c>
      <c r="AK61" s="16">
        <f t="shared" ref="AK61" si="72">W61</f>
        <v>6.4049235870200921E-2</v>
      </c>
      <c r="AL61" s="16">
        <f t="shared" ref="AL61" si="73">X61</f>
        <v>1.4430589330355321</v>
      </c>
      <c r="AM61" s="16">
        <f t="shared" ref="AM61" si="74">Y61</f>
        <v>0.22747171509805711</v>
      </c>
      <c r="AN61" s="17">
        <f t="shared" ref="AN61" si="75">(SIN(RADIANS(AP61/2))/SIN(RADIANS(AJ61/2))-1)*1000000</f>
        <v>-981.39207123992821</v>
      </c>
      <c r="AO61" s="17">
        <f t="shared" ref="AO61" si="76">(SIN(RADIANS(AP61/2))/SIN(RADIANS((AJ61+AK61)/2))-1)*1000000-AN61</f>
        <v>557.23059831214164</v>
      </c>
      <c r="AP61" s="18">
        <f t="shared" ref="AP61" si="77">VLOOKUP(AG61,$AH$1:$AI$4,2,FALSE)</f>
        <v>-90.054000000000002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ref="AI62:AI68" si="78">9.913-L62</f>
        <v>0</v>
      </c>
      <c r="AJ62" s="16">
        <f t="shared" ref="AJ62:AJ68" si="79">V62</f>
        <v>-90.178009653651102</v>
      </c>
      <c r="AK62" s="16">
        <f t="shared" ref="AK62:AK68" si="80">W62</f>
        <v>7.8279501601587156E-2</v>
      </c>
      <c r="AL62" s="16">
        <f t="shared" ref="AL62:AL68" si="81">X62</f>
        <v>1.5090037306284521</v>
      </c>
      <c r="AM62" s="16">
        <f t="shared" ref="AM62:AM68" si="82">Y62</f>
        <v>0.29911081406389894</v>
      </c>
      <c r="AN62" s="17">
        <f t="shared" ref="AN62:AN68" si="83">(SIN(RADIANS(AP62/2))/SIN(RADIANS(AJ62/2))-1)*1000000</f>
        <v>-1079.4167456862347</v>
      </c>
      <c r="AO62" s="17">
        <f t="shared" ref="AO62:AO68" si="84">(SIN(RADIANS(AP62/2))/SIN(RADIANS((AJ62+AK62)/2))-1)*1000000-AN62</f>
        <v>680.96029381980998</v>
      </c>
      <c r="AP62" s="18">
        <f t="shared" ref="AP62:AP68" si="85">VLOOKUP(AG62,$AH$1:$AI$4,2,FALSE)</f>
        <v>-90.054000000000002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78"/>
        <v>0</v>
      </c>
      <c r="AJ63" s="16">
        <f t="shared" si="79"/>
        <v>-90.239922527677237</v>
      </c>
      <c r="AK63" s="16">
        <f t="shared" si="80"/>
        <v>3.3249943436762207E-2</v>
      </c>
      <c r="AL63" s="16">
        <f t="shared" si="81"/>
        <v>0.98619304073232705</v>
      </c>
      <c r="AM63" s="16">
        <f t="shared" si="82"/>
        <v>9.4177239466030141E-2</v>
      </c>
      <c r="AN63" s="17">
        <f t="shared" si="83"/>
        <v>-1617.0157926712614</v>
      </c>
      <c r="AO63" s="17">
        <f t="shared" si="84"/>
        <v>288.60619757187237</v>
      </c>
      <c r="AP63" s="18">
        <f t="shared" si="85"/>
        <v>-90.054000000000002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78"/>
        <v>0</v>
      </c>
      <c r="AJ64" s="16">
        <f t="shared" si="79"/>
        <v>-90.191564132044604</v>
      </c>
      <c r="AK64" s="16">
        <f t="shared" si="80"/>
        <v>4.9689666544798922E-2</v>
      </c>
      <c r="AL64" s="16">
        <f t="shared" si="81"/>
        <v>1.343226749347902</v>
      </c>
      <c r="AM64" s="16">
        <f t="shared" si="82"/>
        <v>0.16574436858583119</v>
      </c>
      <c r="AN64" s="17">
        <f t="shared" si="83"/>
        <v>-1197.1868011255715</v>
      </c>
      <c r="AO64" s="17">
        <f t="shared" si="84"/>
        <v>431.93997879442668</v>
      </c>
      <c r="AP64" s="18">
        <f t="shared" si="85"/>
        <v>-90.054000000000002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78"/>
        <v>0</v>
      </c>
      <c r="AJ65" s="16">
        <f t="shared" si="79"/>
        <v>-90.19796585003165</v>
      </c>
      <c r="AK65" s="16">
        <f t="shared" si="80"/>
        <v>3.6436034323099525E-2</v>
      </c>
      <c r="AL65" s="16">
        <f t="shared" si="81"/>
        <v>0.98655054703216116</v>
      </c>
      <c r="AM65" s="16">
        <f t="shared" si="82"/>
        <v>0.10551147077658672</v>
      </c>
      <c r="AN65" s="17">
        <f t="shared" si="83"/>
        <v>-1252.7945458390423</v>
      </c>
      <c r="AO65" s="17">
        <f t="shared" si="84"/>
        <v>316.62151478573105</v>
      </c>
      <c r="AP65" s="18">
        <f t="shared" si="85"/>
        <v>-90.054000000000002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78"/>
        <v>0</v>
      </c>
      <c r="AJ66" s="16">
        <f t="shared" si="79"/>
        <v>-90.177786912695055</v>
      </c>
      <c r="AK66" s="16">
        <f t="shared" si="80"/>
        <v>3.99435170610263E-2</v>
      </c>
      <c r="AL66" s="16">
        <f t="shared" si="81"/>
        <v>0.95900663543311027</v>
      </c>
      <c r="AM66" s="16">
        <f t="shared" si="82"/>
        <v>0.11493084043793947</v>
      </c>
      <c r="AN66" s="17">
        <f t="shared" si="83"/>
        <v>-1077.4810798437341</v>
      </c>
      <c r="AO66" s="17">
        <f t="shared" si="84"/>
        <v>347.29997539562078</v>
      </c>
      <c r="AP66" s="18">
        <f t="shared" si="85"/>
        <v>-90.054000000000002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78"/>
        <v>0</v>
      </c>
      <c r="AJ67" s="16">
        <f t="shared" si="79"/>
        <v>-90.183002620018044</v>
      </c>
      <c r="AK67" s="16">
        <f t="shared" si="80"/>
        <v>3.3091643684589632E-2</v>
      </c>
      <c r="AL67" s="16">
        <f t="shared" si="81"/>
        <v>1.018857858518984</v>
      </c>
      <c r="AM67" s="16">
        <f t="shared" si="82"/>
        <v>9.7907434179414221E-2</v>
      </c>
      <c r="AN67" s="17">
        <f t="shared" si="83"/>
        <v>-1122.803716331</v>
      </c>
      <c r="AO67" s="17">
        <f t="shared" si="84"/>
        <v>287.65943337405452</v>
      </c>
      <c r="AP67" s="18">
        <f t="shared" si="85"/>
        <v>-90.054000000000002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78"/>
        <v>0</v>
      </c>
      <c r="AJ68" s="16">
        <f t="shared" si="79"/>
        <v>-90.117429433468288</v>
      </c>
      <c r="AK68" s="16">
        <f t="shared" si="80"/>
        <v>3.8725215207888186E-2</v>
      </c>
      <c r="AL68" s="16">
        <f t="shared" si="81"/>
        <v>1.1348856630813497</v>
      </c>
      <c r="AM68" s="16">
        <f t="shared" si="82"/>
        <v>0.11798804228913934</v>
      </c>
      <c r="AN68" s="17">
        <f t="shared" si="83"/>
        <v>-552.54608800581195</v>
      </c>
      <c r="AO68" s="17">
        <f t="shared" si="84"/>
        <v>337.2338119500551</v>
      </c>
      <c r="AP68" s="18">
        <f t="shared" si="85"/>
        <v>-90.054000000000002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" si="86">9.913-L70</f>
        <v>-16</v>
      </c>
      <c r="AJ70" s="25">
        <f t="shared" ref="AJ70" si="87">V70</f>
        <v>-90.209692452750431</v>
      </c>
      <c r="AK70" s="25">
        <f t="shared" ref="AK70" si="88">W70</f>
        <v>2.8172272509677836E-2</v>
      </c>
      <c r="AL70" s="25">
        <f t="shared" ref="AL70" si="89">X70</f>
        <v>0.85694576992740212</v>
      </c>
      <c r="AM70" s="25">
        <f t="shared" ref="AM70" si="90">Y70</f>
        <v>7.8037243798564887E-2</v>
      </c>
      <c r="AN70" s="26">
        <f t="shared" ref="AN70" si="91">(SIN(RADIANS(AP70/2))/SIN(RADIANS(AJ70/2))-1)*1000000</f>
        <v>524.2215351060064</v>
      </c>
      <c r="AO70" s="26">
        <f t="shared" ref="AO70" si="92">(SIN(RADIANS(AP70/2))/SIN(RADIANS((AJ70+AK70)/2))-1)*1000000-AN70</f>
        <v>245.17003859503291</v>
      </c>
      <c r="AP70" s="27">
        <f t="shared" ref="AP70" si="93">VLOOKUP(AG70,$AH$1:$AI$4,2,FALSE)</f>
        <v>-90.27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ref="AI71:AI77" si="94">9.913-L71</f>
        <v>-12</v>
      </c>
      <c r="AJ71" s="25">
        <f t="shared" ref="AJ71:AJ77" si="95">V71</f>
        <v>-90.057998272748804</v>
      </c>
      <c r="AK71" s="25">
        <f t="shared" ref="AK71:AK77" si="96">W71</f>
        <v>2.919139532759308E-2</v>
      </c>
      <c r="AL71" s="25">
        <f t="shared" ref="AL71:AL77" si="97">X71</f>
        <v>0.91342758939840585</v>
      </c>
      <c r="AM71" s="25">
        <f t="shared" ref="AM71:AM77" si="98">Y71</f>
        <v>7.9514683692692198E-2</v>
      </c>
      <c r="AN71" s="26">
        <f t="shared" ref="AN71:AN77" si="99">(SIN(RADIANS(AP71/2))/SIN(RADIANS(AJ71/2))-1)*1000000</f>
        <v>1846.4798576816045</v>
      </c>
      <c r="AO71" s="26">
        <f t="shared" ref="AO71:AO77" si="100">(SIN(RADIANS(AP71/2))/SIN(RADIANS((AJ71+AK71)/2))-1)*1000000-AN71</f>
        <v>255.05256636293439</v>
      </c>
      <c r="AP71" s="27">
        <f t="shared" ref="AP71:AP77" si="101">VLOOKUP(AG71,$AH$1:$AI$4,2,FALSE)</f>
        <v>-90.27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94"/>
        <v>-8</v>
      </c>
      <c r="AJ72" s="25">
        <f t="shared" si="95"/>
        <v>-90.142157244916106</v>
      </c>
      <c r="AK72" s="25">
        <f t="shared" si="96"/>
        <v>3.1751197635849118E-2</v>
      </c>
      <c r="AL72" s="25">
        <f t="shared" si="97"/>
        <v>0.95275462623224361</v>
      </c>
      <c r="AM72" s="25">
        <f t="shared" si="98"/>
        <v>8.9224562219986342E-2</v>
      </c>
      <c r="AN72" s="26">
        <f t="shared" si="99"/>
        <v>1112.2513492631824</v>
      </c>
      <c r="AO72" s="26">
        <f t="shared" si="100"/>
        <v>276.81721963213067</v>
      </c>
      <c r="AP72" s="27">
        <f t="shared" si="101"/>
        <v>-90.27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94"/>
        <v>-4</v>
      </c>
      <c r="AJ73" s="25">
        <f t="shared" si="95"/>
        <v>-90.304527056986728</v>
      </c>
      <c r="AK73" s="25">
        <f t="shared" si="96"/>
        <v>5.2997198826763917E-2</v>
      </c>
      <c r="AL73" s="25">
        <f t="shared" si="97"/>
        <v>1.3940813372639351</v>
      </c>
      <c r="AM73" s="25">
        <f t="shared" si="98"/>
        <v>0.18496262180772172</v>
      </c>
      <c r="AN73" s="26">
        <f t="shared" si="99"/>
        <v>-2177.0599343355902</v>
      </c>
      <c r="AO73" s="26">
        <f t="shared" si="100"/>
        <v>459.35273364206023</v>
      </c>
      <c r="AP73" s="27">
        <f t="shared" si="101"/>
        <v>-90.054000000000002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94"/>
        <v>0</v>
      </c>
      <c r="AJ74" s="25">
        <f t="shared" si="95"/>
        <v>-90.117429433468288</v>
      </c>
      <c r="AK74" s="25">
        <f t="shared" si="96"/>
        <v>3.8725215207888186E-2</v>
      </c>
      <c r="AL74" s="25">
        <f t="shared" si="97"/>
        <v>1.1348856630813497</v>
      </c>
      <c r="AM74" s="25">
        <f t="shared" si="98"/>
        <v>0.11798804228913934</v>
      </c>
      <c r="AN74" s="26">
        <f t="shared" si="99"/>
        <v>-552.54608800581195</v>
      </c>
      <c r="AO74" s="26">
        <f t="shared" si="100"/>
        <v>337.2338119500551</v>
      </c>
      <c r="AP74" s="27">
        <f t="shared" si="101"/>
        <v>-90.054000000000002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94"/>
        <v>4</v>
      </c>
      <c r="AJ75" s="25">
        <f t="shared" si="95"/>
        <v>-90.203914595287856</v>
      </c>
      <c r="AK75" s="25">
        <f t="shared" si="96"/>
        <v>2.9671838027535008E-2</v>
      </c>
      <c r="AL75" s="25">
        <f t="shared" si="97"/>
        <v>1.0112422100570075</v>
      </c>
      <c r="AM75" s="25">
        <f t="shared" si="98"/>
        <v>8.6671400331433307E-2</v>
      </c>
      <c r="AN75" s="26">
        <f t="shared" si="99"/>
        <v>-1304.4592544098066</v>
      </c>
      <c r="AO75" s="26">
        <f t="shared" si="100"/>
        <v>257.77914926572453</v>
      </c>
      <c r="AP75" s="27">
        <f t="shared" si="101"/>
        <v>-90.054000000000002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94"/>
        <v>8</v>
      </c>
      <c r="AJ76" s="25">
        <f t="shared" si="95"/>
        <v>-90.049562970587289</v>
      </c>
      <c r="AK76" s="25">
        <f t="shared" si="96"/>
        <v>3.7628932019878505E-2</v>
      </c>
      <c r="AL76" s="25">
        <f t="shared" si="97"/>
        <v>1.068544397977635</v>
      </c>
      <c r="AM76" s="25">
        <f t="shared" si="98"/>
        <v>0.11061802175236772</v>
      </c>
      <c r="AN76" s="26">
        <f t="shared" si="99"/>
        <v>1920.1611971841892</v>
      </c>
      <c r="AO76" s="26">
        <f t="shared" si="100"/>
        <v>328.88236558914491</v>
      </c>
      <c r="AP76" s="27">
        <f t="shared" si="101"/>
        <v>-90.27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94"/>
        <v>12.001000000000001</v>
      </c>
      <c r="AJ77" s="25">
        <f t="shared" si="95"/>
        <v>-90.167489873884151</v>
      </c>
      <c r="AK77" s="25">
        <f t="shared" si="96"/>
        <v>1.8963326209538254E-2</v>
      </c>
      <c r="AL77" s="25">
        <f t="shared" si="97"/>
        <v>0.79806087362859413</v>
      </c>
      <c r="AM77" s="25">
        <f t="shared" si="98"/>
        <v>5.0488006046333016E-2</v>
      </c>
      <c r="AN77" s="26">
        <f t="shared" si="99"/>
        <v>891.55812673769037</v>
      </c>
      <c r="AO77" s="26">
        <f t="shared" si="100"/>
        <v>165.19126141001379</v>
      </c>
      <c r="AP77" s="27">
        <f t="shared" si="101"/>
        <v>-90.27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ref="AI78" si="102">9.913-L78</f>
        <v>16.001000000000001</v>
      </c>
      <c r="AJ78" s="25">
        <f t="shared" ref="AJ78" si="103">V78</f>
        <v>-90.184206886217964</v>
      </c>
      <c r="AK78" s="25">
        <f t="shared" ref="AK78" si="104">W78</f>
        <v>2.717929881677434E-2</v>
      </c>
      <c r="AL78" s="25">
        <f t="shared" ref="AL78" si="105">X78</f>
        <v>0.90278034865272461</v>
      </c>
      <c r="AM78" s="25">
        <f t="shared" ref="AM78" si="106">Y78</f>
        <v>7.5317914566383634E-2</v>
      </c>
      <c r="AN78" s="26">
        <f t="shared" ref="AN78" si="107">(SIN(RADIANS(AP78/2))/SIN(RADIANS(AJ78/2))-1)*1000000</f>
        <v>746.00264291913027</v>
      </c>
      <c r="AO78" s="26">
        <f t="shared" ref="AO78" si="108">(SIN(RADIANS(AP78/2))/SIN(RADIANS((AJ78+AK78)/2))-1)*1000000-AN78</f>
        <v>236.68328156634107</v>
      </c>
      <c r="AP78" s="27">
        <f t="shared" ref="AP78" si="109">VLOOKUP(AG78,$AH$1:$AI$4,2,FALSE)</f>
        <v>-90.27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ref="AI79:AI90" si="110">9.913-L79</f>
        <v>-6</v>
      </c>
      <c r="AJ79" s="25">
        <f t="shared" ref="AJ79:AJ90" si="111">V79</f>
        <v>-90.248330293239462</v>
      </c>
      <c r="AK79" s="25">
        <f t="shared" ref="AK79:AK90" si="112">W79</f>
        <v>4.5062682387527177E-2</v>
      </c>
      <c r="AL79" s="25">
        <f t="shared" ref="AL79:AL90" si="113">X79</f>
        <v>1.0192961057846277</v>
      </c>
      <c r="AM79" s="25">
        <f t="shared" ref="AM79:AM90" si="114">Y79</f>
        <v>0.13409590113479844</v>
      </c>
      <c r="AN79" s="26">
        <f t="shared" ref="AN79:AN90" si="115">(SIN(RADIANS(AP79/2))/SIN(RADIANS(AJ79/2))-1)*1000000</f>
        <v>-1689.9546272933774</v>
      </c>
      <c r="AO79" s="26">
        <f t="shared" ref="AO79:AO90" si="116">(SIN(RADIANS(AP79/2))/SIN(RADIANS((AJ79+AK79)/2))-1)*1000000-AN79</f>
        <v>391.11402755254153</v>
      </c>
      <c r="AP79" s="27">
        <f t="shared" ref="AP79:AP90" si="117">VLOOKUP(AG79,$AH$1:$AI$4,2,FALSE)</f>
        <v>-90.054000000000002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10"/>
        <v>-2</v>
      </c>
      <c r="AJ80" s="25">
        <f t="shared" si="111"/>
        <v>-90.323384048116253</v>
      </c>
      <c r="AK80" s="25">
        <f t="shared" si="112"/>
        <v>4.9802056971031176E-2</v>
      </c>
      <c r="AL80" s="25">
        <f t="shared" si="113"/>
        <v>0.8318175854480041</v>
      </c>
      <c r="AM80" s="25">
        <f t="shared" si="114"/>
        <v>0.13984751937300335</v>
      </c>
      <c r="AN80" s="26">
        <f t="shared" si="115"/>
        <v>-2340.3493231410889</v>
      </c>
      <c r="AO80" s="26">
        <f t="shared" si="116"/>
        <v>431.42815946817245</v>
      </c>
      <c r="AP80" s="27">
        <f t="shared" si="117"/>
        <v>-90.054000000000002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10"/>
        <v>2</v>
      </c>
      <c r="AJ81" s="25">
        <f t="shared" si="111"/>
        <v>-90.276933084522909</v>
      </c>
      <c r="AK81" s="25">
        <f t="shared" si="112"/>
        <v>3.7510066379991651E-2</v>
      </c>
      <c r="AL81" s="25">
        <f t="shared" si="113"/>
        <v>1.0208415221131564</v>
      </c>
      <c r="AM81" s="25">
        <f t="shared" si="114"/>
        <v>0.11253066038928927</v>
      </c>
      <c r="AN81" s="26">
        <f t="shared" si="115"/>
        <v>-1937.9688356453428</v>
      </c>
      <c r="AO81" s="26">
        <f t="shared" si="116"/>
        <v>325.28687998223381</v>
      </c>
      <c r="AP81" s="27">
        <f t="shared" si="117"/>
        <v>-90.054000000000002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10"/>
        <v>6</v>
      </c>
      <c r="AJ82" s="25">
        <f t="shared" si="111"/>
        <v>-90.096913984316032</v>
      </c>
      <c r="AK82" s="25">
        <f t="shared" si="112"/>
        <v>4.2968842993221894E-2</v>
      </c>
      <c r="AL82" s="25">
        <f t="shared" si="113"/>
        <v>0.96162075156204507</v>
      </c>
      <c r="AM82" s="25">
        <f t="shared" si="114"/>
        <v>0.12304021370924534</v>
      </c>
      <c r="AN82" s="26">
        <f t="shared" si="115"/>
        <v>-373.93236380445228</v>
      </c>
      <c r="AO82" s="26">
        <f t="shared" si="116"/>
        <v>374.4106454358631</v>
      </c>
      <c r="AP82" s="27">
        <f t="shared" si="117"/>
        <v>-90.054000000000002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10"/>
        <v>-5</v>
      </c>
      <c r="AJ83" s="25">
        <f t="shared" si="111"/>
        <v>-90.23357028071355</v>
      </c>
      <c r="AK83" s="25">
        <f t="shared" si="112"/>
        <v>3.4668512111494923E-2</v>
      </c>
      <c r="AL83" s="25">
        <f t="shared" si="113"/>
        <v>0.97473023719696594</v>
      </c>
      <c r="AM83" s="25">
        <f t="shared" si="114"/>
        <v>0.10025822558071137</v>
      </c>
      <c r="AN83" s="26">
        <f t="shared" si="115"/>
        <v>-1561.8983076174375</v>
      </c>
      <c r="AO83" s="26">
        <f t="shared" si="116"/>
        <v>300.9747988860222</v>
      </c>
      <c r="AP83" s="27">
        <f t="shared" si="117"/>
        <v>-90.054000000000002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10"/>
        <v>-3</v>
      </c>
      <c r="AJ84" s="25">
        <f t="shared" si="111"/>
        <v>-90.236609660598376</v>
      </c>
      <c r="AK84" s="25">
        <f t="shared" si="112"/>
        <v>5.7572402640161176E-2</v>
      </c>
      <c r="AL84" s="25">
        <f t="shared" si="113"/>
        <v>1.1814286963889258</v>
      </c>
      <c r="AM84" s="25">
        <f t="shared" si="114"/>
        <v>0.18562224720685311</v>
      </c>
      <c r="AN84" s="26">
        <f t="shared" si="115"/>
        <v>-1588.2716887357651</v>
      </c>
      <c r="AO84" s="26">
        <f t="shared" si="116"/>
        <v>499.92499109752225</v>
      </c>
      <c r="AP84" s="27">
        <f t="shared" si="117"/>
        <v>-90.054000000000002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10"/>
        <v>-1</v>
      </c>
      <c r="AJ85" s="25">
        <f t="shared" si="111"/>
        <v>-90.180291018544793</v>
      </c>
      <c r="AK85" s="25">
        <f t="shared" si="112"/>
        <v>4.1905407757089001E-2</v>
      </c>
      <c r="AL85" s="25">
        <f t="shared" si="113"/>
        <v>1.0045662731169125</v>
      </c>
      <c r="AM85" s="25">
        <f t="shared" si="114"/>
        <v>0.12267590803138177</v>
      </c>
      <c r="AN85" s="26">
        <f t="shared" si="115"/>
        <v>-1099.2416381572223</v>
      </c>
      <c r="AO85" s="26">
        <f t="shared" si="116"/>
        <v>364.34366402771082</v>
      </c>
      <c r="AP85" s="27">
        <f t="shared" si="117"/>
        <v>-90.054000000000002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10"/>
        <v>1</v>
      </c>
      <c r="AJ86" s="25">
        <f t="shared" si="111"/>
        <v>-90.209341599933694</v>
      </c>
      <c r="AK86" s="25">
        <f t="shared" si="112"/>
        <v>3.1570815346049726E-2</v>
      </c>
      <c r="AL86" s="25">
        <f t="shared" si="113"/>
        <v>1.1581303418946995</v>
      </c>
      <c r="AM86" s="25">
        <f t="shared" si="114"/>
        <v>0.10070740930552745</v>
      </c>
      <c r="AN86" s="26">
        <f t="shared" si="115"/>
        <v>-1351.5856486441269</v>
      </c>
      <c r="AO86" s="26">
        <f t="shared" si="116"/>
        <v>274.24472588988283</v>
      </c>
      <c r="AP86" s="27">
        <f t="shared" si="117"/>
        <v>-90.054000000000002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10"/>
        <v>3</v>
      </c>
      <c r="AJ87" s="25">
        <f t="shared" si="111"/>
        <v>-90.166407626613648</v>
      </c>
      <c r="AK87" s="25">
        <f t="shared" si="112"/>
        <v>7.3573926351937199E-2</v>
      </c>
      <c r="AL87" s="25">
        <f t="shared" si="113"/>
        <v>1.2585245847296802</v>
      </c>
      <c r="AM87" s="25">
        <f t="shared" si="114"/>
        <v>0.24907544840240647</v>
      </c>
      <c r="AN87" s="26">
        <f t="shared" si="115"/>
        <v>-978.57768146902833</v>
      </c>
      <c r="AO87" s="26">
        <f t="shared" si="116"/>
        <v>640.18094040974029</v>
      </c>
      <c r="AP87" s="27">
        <f t="shared" si="117"/>
        <v>-90.054000000000002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10"/>
        <v>5</v>
      </c>
      <c r="AJ88" s="25">
        <f t="shared" si="111"/>
        <v>-90.089543297794634</v>
      </c>
      <c r="AK88" s="25">
        <f t="shared" si="112"/>
        <v>4.9904015762488263E-2</v>
      </c>
      <c r="AL88" s="25">
        <f t="shared" si="113"/>
        <v>1.2467043049970929</v>
      </c>
      <c r="AM88" s="25">
        <f t="shared" si="114"/>
        <v>0.16580681599961505</v>
      </c>
      <c r="AN88" s="26">
        <f t="shared" si="115"/>
        <v>-309.73751662011216</v>
      </c>
      <c r="AO88" s="26">
        <f t="shared" si="116"/>
        <v>434.9638978378145</v>
      </c>
      <c r="AP88" s="27">
        <f t="shared" si="117"/>
        <v>-90.054000000000002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10"/>
        <v>-4</v>
      </c>
      <c r="AJ89" s="25">
        <f t="shared" si="111"/>
        <v>-90.217467674313951</v>
      </c>
      <c r="AK89" s="25">
        <f t="shared" si="112"/>
        <v>3.3476133828297679E-2</v>
      </c>
      <c r="AL89" s="25">
        <f t="shared" si="113"/>
        <v>0.88102727474635323</v>
      </c>
      <c r="AM89" s="25">
        <f t="shared" si="114"/>
        <v>9.345003885058939E-2</v>
      </c>
      <c r="AN89" s="26">
        <f t="shared" si="115"/>
        <v>-1422.1374096019536</v>
      </c>
      <c r="AO89" s="26">
        <f t="shared" si="116"/>
        <v>290.74102428339188</v>
      </c>
      <c r="AP89" s="27">
        <f t="shared" si="117"/>
        <v>-90.054000000000002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10"/>
        <v>0</v>
      </c>
      <c r="AJ90" s="25">
        <f t="shared" si="111"/>
        <v>-90.167239741085112</v>
      </c>
      <c r="AK90" s="25">
        <f t="shared" si="112"/>
        <v>4.7290200467485694E-2</v>
      </c>
      <c r="AL90" s="25">
        <f t="shared" si="113"/>
        <v>1.0950095990403357</v>
      </c>
      <c r="AM90" s="25">
        <f t="shared" si="114"/>
        <v>0.1454410683526883</v>
      </c>
      <c r="AN90" s="26">
        <f t="shared" si="115"/>
        <v>-985.81102634753836</v>
      </c>
      <c r="AO90" s="26">
        <f t="shared" si="116"/>
        <v>411.33073186638831</v>
      </c>
      <c r="AP90" s="27">
        <f t="shared" si="117"/>
        <v>-90.054000000000002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4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4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4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4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4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4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4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>
        <v>567.67144610470052</v>
      </c>
      <c r="AO106">
        <v>245.1806856300642</v>
      </c>
      <c r="AP106">
        <v>-90.275000000000006</v>
      </c>
      <c r="AR106">
        <f>AN106</f>
        <v>567.67144610470052</v>
      </c>
    </row>
    <row r="107" spans="1:44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>
        <v>1889.987190585085</v>
      </c>
      <c r="AO107">
        <v>255.06364256799861</v>
      </c>
      <c r="AP107">
        <v>-90.275000000000006</v>
      </c>
      <c r="AR107">
        <f t="shared" ref="AR107:AR109" si="118">AN107</f>
        <v>1889.987190585085</v>
      </c>
    </row>
    <row r="108" spans="1:44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t="s">
        <v>102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>
        <v>1155.7267967183816</v>
      </c>
      <c r="AO108">
        <v>276.82924101379831</v>
      </c>
      <c r="AP108">
        <v>-90.275000000000006</v>
      </c>
      <c r="AR108">
        <f t="shared" si="118"/>
        <v>1155.7267967183816</v>
      </c>
    </row>
    <row r="109" spans="1:44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>
        <v>-1829.2234256376271</v>
      </c>
      <c r="AO109">
        <v>391.05946536432953</v>
      </c>
      <c r="AP109">
        <v>-90.037999999999997</v>
      </c>
      <c r="AR109">
        <f t="shared" si="118"/>
        <v>-1829.2234256376271</v>
      </c>
    </row>
    <row r="110" spans="1:44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>
        <v>-1701.1849704013925</v>
      </c>
      <c r="AO110">
        <v>300.93281153065186</v>
      </c>
      <c r="AP110">
        <v>-90.037999999999997</v>
      </c>
      <c r="AR110">
        <f>AVERAGE(AN109:AN111)</f>
        <v>-1948.8897251032831</v>
      </c>
    </row>
    <row r="111" spans="1:44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>
        <v>-2316.2607792708291</v>
      </c>
      <c r="AO111">
        <v>459.28865184352594</v>
      </c>
      <c r="AP111">
        <v>-90.037999999999997</v>
      </c>
      <c r="AR111">
        <f t="shared" ref="AR111:AR122" si="119">AVERAGE(AN110:AN112)</f>
        <v>-1859.6297731133434</v>
      </c>
    </row>
    <row r="112" spans="1:44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>
        <v>-1561.4435696678086</v>
      </c>
      <c r="AO112">
        <v>290.70046458623528</v>
      </c>
      <c r="AP112">
        <v>-90.037999999999997</v>
      </c>
      <c r="AR112">
        <f t="shared" si="119"/>
        <v>-1868.419673750547</v>
      </c>
    </row>
    <row r="113" spans="1:44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>
        <v>-1727.554672313003</v>
      </c>
      <c r="AO113">
        <v>499.85524928419795</v>
      </c>
      <c r="AP113">
        <v>-90.037999999999997</v>
      </c>
      <c r="AR113">
        <f t="shared" si="119"/>
        <v>-1922.8418768145366</v>
      </c>
    </row>
    <row r="114" spans="1:44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>
        <v>-2479.5273884627986</v>
      </c>
      <c r="AO114">
        <v>431.36797327480963</v>
      </c>
      <c r="AP114">
        <v>-90.037999999999997</v>
      </c>
      <c r="AR114">
        <f t="shared" si="119"/>
        <v>-1815.2249681431992</v>
      </c>
    </row>
    <row r="115" spans="1:44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>
        <v>-1238.5928436537963</v>
      </c>
      <c r="AO115">
        <v>364.29283642702705</v>
      </c>
      <c r="AP115">
        <v>-90.037999999999997</v>
      </c>
      <c r="AR115">
        <f t="shared" si="119"/>
        <v>-1470.0312640461379</v>
      </c>
    </row>
    <row r="116" spans="1:44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>
        <v>-691.97356002181914</v>
      </c>
      <c r="AO116">
        <v>337.1867662973483</v>
      </c>
      <c r="AP116">
        <v>-90.037999999999997</v>
      </c>
      <c r="AR116">
        <f t="shared" si="119"/>
        <v>-1018.5814865355895</v>
      </c>
    </row>
    <row r="117" spans="1:44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>
        <v>-1125.178055931153</v>
      </c>
      <c r="AO117">
        <v>411.2733493557563</v>
      </c>
      <c r="AP117">
        <v>-90.037999999999997</v>
      </c>
      <c r="AR117">
        <f t="shared" si="119"/>
        <v>-1102.6844223183118</v>
      </c>
    </row>
    <row r="118" spans="1:44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>
        <v>-1490.9016510019635</v>
      </c>
      <c r="AO118">
        <v>274.20646750153651</v>
      </c>
      <c r="AP118">
        <v>-90.037999999999997</v>
      </c>
      <c r="AR118">
        <f t="shared" si="119"/>
        <v>-1564.4275806036374</v>
      </c>
    </row>
    <row r="119" spans="1:44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>
        <v>-2077.2030348777948</v>
      </c>
      <c r="AO119">
        <v>325.24150098078849</v>
      </c>
      <c r="AP119">
        <v>-90.037999999999997</v>
      </c>
      <c r="AR119">
        <f t="shared" si="119"/>
        <v>-1562.0168020056651</v>
      </c>
    </row>
    <row r="120" spans="1:44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>
        <v>-1117.9457201372368</v>
      </c>
      <c r="AO120">
        <v>640.0916322527595</v>
      </c>
      <c r="AP120">
        <v>-90.037999999999997</v>
      </c>
      <c r="AR120">
        <f t="shared" si="119"/>
        <v>-1546.3101953764324</v>
      </c>
    </row>
    <row r="121" spans="1:44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>
        <v>-1443.7818311142657</v>
      </c>
      <c r="AO121">
        <v>257.74318790028337</v>
      </c>
      <c r="AP121">
        <v>-90.037999999999997</v>
      </c>
      <c r="AR121">
        <f t="shared" si="119"/>
        <v>-1003.6421375964055</v>
      </c>
    </row>
    <row r="122" spans="1:44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>
        <v>-449.19886153771404</v>
      </c>
      <c r="AO122">
        <v>434.90321839290135</v>
      </c>
      <c r="AP122">
        <v>-90.037999999999997</v>
      </c>
      <c r="AR122">
        <f t="shared" si="119"/>
        <v>-802.12181530014971</v>
      </c>
    </row>
    <row r="123" spans="1:44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>
        <v>-513.38475324846922</v>
      </c>
      <c r="AO123">
        <v>374.3584134453526</v>
      </c>
      <c r="AP123">
        <v>-90.037999999999997</v>
      </c>
      <c r="AR123">
        <f>AN123</f>
        <v>-513.38475324846922</v>
      </c>
    </row>
    <row r="124" spans="1:44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t="s">
        <v>102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>
        <v>1963.6717298578965</v>
      </c>
      <c r="AO124">
        <v>328.89664801150093</v>
      </c>
      <c r="AP124">
        <v>-90.275000000000006</v>
      </c>
      <c r="AR124">
        <f t="shared" ref="AR124:AR126" si="120">AN124</f>
        <v>1963.6717298578965</v>
      </c>
    </row>
    <row r="125" spans="1:44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29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>
        <v>935.02399011602404</v>
      </c>
      <c r="AO125">
        <v>165.19843519513518</v>
      </c>
      <c r="AP125">
        <v>-90.275000000000006</v>
      </c>
      <c r="AR125">
        <f t="shared" si="120"/>
        <v>935.02399011602404</v>
      </c>
    </row>
    <row r="126" spans="1:44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29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>
        <v>789.46218523845425</v>
      </c>
      <c r="AO126">
        <v>236.69356004574195</v>
      </c>
      <c r="AP126">
        <v>-90.275000000000006</v>
      </c>
      <c r="AR126">
        <f t="shared" si="120"/>
        <v>789.46218523845425</v>
      </c>
    </row>
  </sheetData>
  <sortState ref="A106:AP126">
    <sortCondition ref="AI106:AI126"/>
  </sortState>
  <phoneticPr fontId="22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6"/>
  <sheetViews>
    <sheetView tabSelected="1" topLeftCell="AI1" workbookViewId="0">
      <selection activeCell="AJ24" sqref="AJ24"/>
    </sheetView>
  </sheetViews>
  <sheetFormatPr baseColWidth="10" defaultColWidth="8.83203125" defaultRowHeight="14" x14ac:dyDescent="0"/>
  <cols>
    <col min="33" max="33" width="10.5" bestFit="1" customWidth="1"/>
    <col min="35" max="35" width="9.1640625" bestFit="1" customWidth="1"/>
  </cols>
  <sheetData>
    <row r="1" spans="1:43">
      <c r="AC1" s="30">
        <v>-90.238</v>
      </c>
      <c r="AD1" s="30">
        <v>-90.028000000000006</v>
      </c>
      <c r="AE1" s="31" t="s">
        <v>344</v>
      </c>
      <c r="AH1" s="1" t="s">
        <v>100</v>
      </c>
      <c r="AI1" s="6">
        <v>-90.054000000000002</v>
      </c>
      <c r="AJ1" t="s">
        <v>101</v>
      </c>
      <c r="AL1" s="1" t="s">
        <v>100</v>
      </c>
      <c r="AM1" s="6">
        <v>-90.028000000000006</v>
      </c>
      <c r="AN1">
        <v>2.5</v>
      </c>
      <c r="AP1" s="32" t="s">
        <v>347</v>
      </c>
      <c r="AQ1" s="33"/>
    </row>
    <row r="2" spans="1:43">
      <c r="AH2" s="1" t="s">
        <v>102</v>
      </c>
      <c r="AI2" s="6">
        <v>-90.27</v>
      </c>
      <c r="AJ2" t="s">
        <v>101</v>
      </c>
      <c r="AL2" s="1" t="s">
        <v>102</v>
      </c>
      <c r="AM2" s="6">
        <v>-90.238</v>
      </c>
      <c r="AN2">
        <v>2.5</v>
      </c>
      <c r="AP2" s="33" t="s">
        <v>100</v>
      </c>
      <c r="AQ2" s="33">
        <v>-90.051000000000002</v>
      </c>
    </row>
    <row r="3" spans="1:43">
      <c r="AH3" s="1" t="s">
        <v>103</v>
      </c>
      <c r="AI3" s="6">
        <f>1/3*(AI1+2*AI2)</f>
        <v>-90.197999999999993</v>
      </c>
      <c r="AL3" s="1" t="s">
        <v>103</v>
      </c>
      <c r="AM3" s="6">
        <f>1/3*(AM1+2*AM2)</f>
        <v>-90.168000000000006</v>
      </c>
      <c r="AP3" s="33" t="s">
        <v>102</v>
      </c>
      <c r="AQ3" s="33">
        <v>-90.248000000000005</v>
      </c>
    </row>
    <row r="4" spans="1:43">
      <c r="AH4" s="1" t="s">
        <v>104</v>
      </c>
      <c r="AI4" s="6">
        <f>1/3*(2*AI1+AI2)</f>
        <v>-90.125999999999991</v>
      </c>
      <c r="AL4" s="1" t="s">
        <v>104</v>
      </c>
      <c r="AM4" s="6">
        <f>1/3*(2*AM1+AM2)</f>
        <v>-90.097999999999985</v>
      </c>
    </row>
    <row r="5" spans="1:43">
      <c r="AH5" s="1" t="s">
        <v>345</v>
      </c>
      <c r="AI5" s="6">
        <f>1/2*(AI1+AI2)</f>
        <v>-90.162000000000006</v>
      </c>
      <c r="AL5" s="1" t="s">
        <v>345</v>
      </c>
      <c r="AM5" s="6">
        <f>1/2*(AM1+AM2)</f>
        <v>-90.13300000000001</v>
      </c>
    </row>
    <row r="6" spans="1:43">
      <c r="AH6" s="1" t="s">
        <v>346</v>
      </c>
      <c r="AI6" s="6">
        <f>1/4*(AI1+3*AI2)</f>
        <v>-90.216000000000008</v>
      </c>
      <c r="AL6" s="1" t="s">
        <v>346</v>
      </c>
      <c r="AM6" s="6">
        <f>1/4*(AM1+3*AM2)</f>
        <v>-90.185500000000005</v>
      </c>
    </row>
    <row r="7" spans="1:43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3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2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238.54703399850408</v>
      </c>
      <c r="AO8" s="8">
        <f>(SIN(RADIANS(AP8/2))/SIN(RADIANS((AJ8+AK8)/2))-1)*1000000-AN8</f>
        <v>183.57942564239951</v>
      </c>
      <c r="AP8" s="6">
        <f>VLOOKUP(AG8,$AH$1:$AI$6,2,FALSE)</f>
        <v>-90.27</v>
      </c>
    </row>
    <row r="9" spans="1:43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48" si="1">9.913-L9</f>
        <v>-15</v>
      </c>
      <c r="AJ9" s="7">
        <f t="shared" ref="AJ9:AM24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48" si="3">(SIN(RADIANS(AP9/2))/SIN(RADIANS(AJ9/2))-1)*1000000</f>
        <v>110.44780770275153</v>
      </c>
      <c r="AO9" s="8">
        <f t="shared" ref="AO9:AO48" si="4">(SIN(RADIANS(AP9/2))/SIN(RADIANS((AJ9+AK9)/2))-1)*1000000-AN9</f>
        <v>284.32435793601667</v>
      </c>
      <c r="AP9" s="6">
        <f t="shared" ref="AP9:AP48" si="5">VLOOKUP(AG9,$AH$1:$AI$6,2,FALSE)</f>
        <v>-90.27</v>
      </c>
    </row>
    <row r="10" spans="1:43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885.95130329527376</v>
      </c>
      <c r="AO10" s="8">
        <f t="shared" si="4"/>
        <v>204.77737779356346</v>
      </c>
      <c r="AP10" s="6">
        <f t="shared" si="5"/>
        <v>-90.27</v>
      </c>
    </row>
    <row r="11" spans="1:43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2197.0782514073585</v>
      </c>
      <c r="AO11" s="8">
        <f t="shared" si="4"/>
        <v>315.24661115578374</v>
      </c>
      <c r="AP11" s="6">
        <f t="shared" si="5"/>
        <v>-90.27</v>
      </c>
    </row>
    <row r="12" spans="1:43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1830.9973269832192</v>
      </c>
      <c r="AO12" s="8">
        <f t="shared" si="4"/>
        <v>285.32181653084785</v>
      </c>
      <c r="AP12" s="6">
        <f t="shared" si="5"/>
        <v>-90.27</v>
      </c>
    </row>
    <row r="13" spans="1:43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1776.8692523847385</v>
      </c>
      <c r="AO13" s="8">
        <f t="shared" si="4"/>
        <v>296.60407691833871</v>
      </c>
      <c r="AP13" s="6">
        <f t="shared" si="5"/>
        <v>-90.27</v>
      </c>
    </row>
    <row r="14" spans="1:43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si="2"/>
        <v>-90.158947795544776</v>
      </c>
      <c r="AK14" s="7">
        <f t="shared" si="0"/>
        <v>2.8899518073296881E-2</v>
      </c>
      <c r="AL14" s="7">
        <f t="shared" si="0"/>
        <v>0.93088334099414494</v>
      </c>
      <c r="AM14" s="7">
        <f t="shared" si="0"/>
        <v>8.2616961398909533E-2</v>
      </c>
      <c r="AN14" s="8">
        <f t="shared" si="3"/>
        <v>965.95880772265548</v>
      </c>
      <c r="AO14" s="8">
        <f t="shared" si="4"/>
        <v>251.8353169267408</v>
      </c>
      <c r="AP14" s="6">
        <f t="shared" si="5"/>
        <v>-90.27</v>
      </c>
    </row>
    <row r="15" spans="1:43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102</v>
      </c>
      <c r="AH15" s="1">
        <v>0.15</v>
      </c>
      <c r="AI15" s="1">
        <f t="shared" si="1"/>
        <v>-9</v>
      </c>
      <c r="AJ15" s="7">
        <f t="shared" si="2"/>
        <v>-90.192530528291442</v>
      </c>
      <c r="AK15" s="7">
        <f t="shared" si="0"/>
        <v>3.0180910648439391E-2</v>
      </c>
      <c r="AL15" s="7">
        <f t="shared" si="0"/>
        <v>0.8680449363009376</v>
      </c>
      <c r="AM15" s="7">
        <f t="shared" si="0"/>
        <v>8.5439296019170399E-2</v>
      </c>
      <c r="AN15" s="8">
        <f t="shared" si="3"/>
        <v>673.55219091003175</v>
      </c>
      <c r="AO15" s="8">
        <f t="shared" si="4"/>
        <v>262.77508165328811</v>
      </c>
      <c r="AP15" s="6">
        <f t="shared" si="5"/>
        <v>-90.27</v>
      </c>
    </row>
    <row r="16" spans="1:43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2"/>
        <v>-90.287848176176126</v>
      </c>
      <c r="AK16" s="7">
        <f t="shared" si="0"/>
        <v>3.8506680994583084E-2</v>
      </c>
      <c r="AL16" s="7">
        <f t="shared" si="0"/>
        <v>1.3730807316151286</v>
      </c>
      <c r="AM16" s="7">
        <f t="shared" si="0"/>
        <v>0.12495154084668468</v>
      </c>
      <c r="AN16" s="8">
        <f t="shared" si="3"/>
        <v>-2032.5644972838397</v>
      </c>
      <c r="AO16" s="8">
        <f t="shared" si="4"/>
        <v>333.83859653435275</v>
      </c>
      <c r="AP16" s="6">
        <f t="shared" si="5"/>
        <v>-90.054000000000002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2"/>
        <v>-90.238972461803471</v>
      </c>
      <c r="AK17" s="7">
        <f t="shared" si="0"/>
        <v>3.7577716812846433E-2</v>
      </c>
      <c r="AL17" s="7">
        <f t="shared" si="0"/>
        <v>1.3129593106550297</v>
      </c>
      <c r="AM17" s="7">
        <f t="shared" si="0"/>
        <v>0.11800857422395639</v>
      </c>
      <c r="AN17" s="8">
        <f t="shared" si="3"/>
        <v>-1608.7727970703902</v>
      </c>
      <c r="AO17" s="8">
        <f t="shared" si="4"/>
        <v>326.19740036843314</v>
      </c>
      <c r="AP17" s="6">
        <f t="shared" si="5"/>
        <v>-90.054000000000002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2"/>
        <v>-90.241598834702188</v>
      </c>
      <c r="AK18" s="7">
        <f t="shared" si="0"/>
        <v>2.9768674167215584E-2</v>
      </c>
      <c r="AL18" s="7">
        <f t="shared" si="0"/>
        <v>1.1767321729477946</v>
      </c>
      <c r="AM18" s="7">
        <f t="shared" si="0"/>
        <v>8.768994204293018E-2</v>
      </c>
      <c r="AN18" s="8">
        <f t="shared" si="3"/>
        <v>-1631.5593284814688</v>
      </c>
      <c r="AO18" s="8">
        <f t="shared" si="4"/>
        <v>258.36604187912098</v>
      </c>
      <c r="AP18" s="6">
        <f>VLOOKUP(AG18,$AH$1:$AI$6,2,FALSE)</f>
        <v>-90.054000000000002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si="1"/>
        <v>-5</v>
      </c>
      <c r="AJ19" s="7">
        <f t="shared" si="2"/>
        <v>-90.173802118288791</v>
      </c>
      <c r="AK19" s="7">
        <f t="shared" si="0"/>
        <v>5.7234630387582447E-2</v>
      </c>
      <c r="AL19" s="7">
        <f t="shared" si="0"/>
        <v>1.2400620708227557</v>
      </c>
      <c r="AM19" s="7">
        <f t="shared" si="0"/>
        <v>0.17701368871599479</v>
      </c>
      <c r="AN19" s="8">
        <f t="shared" si="3"/>
        <v>-1042.8504714582455</v>
      </c>
      <c r="AO19" s="8">
        <f t="shared" si="4"/>
        <v>497.80681384614672</v>
      </c>
      <c r="AP19" s="6">
        <f t="shared" si="5"/>
        <v>-90.054000000000002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si="1"/>
        <v>-4</v>
      </c>
      <c r="AJ20" s="7">
        <f t="shared" si="2"/>
        <v>-90.199578066460816</v>
      </c>
      <c r="AK20" s="7">
        <f t="shared" si="0"/>
        <v>3.172200235402084E-2</v>
      </c>
      <c r="AL20" s="7">
        <f t="shared" si="0"/>
        <v>0.63708344431159991</v>
      </c>
      <c r="AM20" s="7">
        <f t="shared" si="0"/>
        <v>8.2518718882624686E-2</v>
      </c>
      <c r="AN20" s="8">
        <f t="shared" si="3"/>
        <v>-1266.7974004200166</v>
      </c>
      <c r="AO20" s="8">
        <f t="shared" si="4"/>
        <v>275.62894708077488</v>
      </c>
      <c r="AP20" s="6">
        <f t="shared" si="5"/>
        <v>-90.054000000000002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si="1"/>
        <v>-3</v>
      </c>
      <c r="AJ21" s="7">
        <f t="shared" si="2"/>
        <v>-90.187127802041658</v>
      </c>
      <c r="AK21" s="7">
        <f t="shared" si="0"/>
        <v>7.7032732861726808E-2</v>
      </c>
      <c r="AL21" s="7">
        <f t="shared" si="0"/>
        <v>1.3586596080270623</v>
      </c>
      <c r="AM21" s="7">
        <f t="shared" si="0"/>
        <v>0.2742331351584818</v>
      </c>
      <c r="AN21" s="8">
        <f t="shared" si="3"/>
        <v>-1158.6456987831007</v>
      </c>
      <c r="AO21" s="8">
        <f t="shared" si="4"/>
        <v>669.94380095397605</v>
      </c>
      <c r="AP21" s="6">
        <f t="shared" si="5"/>
        <v>-90.054000000000002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1"/>
        <v>-2</v>
      </c>
      <c r="AJ22" s="7">
        <f t="shared" si="2"/>
        <v>-90.201678284924526</v>
      </c>
      <c r="AK22" s="7">
        <f t="shared" si="0"/>
        <v>7.5208112182838641E-2</v>
      </c>
      <c r="AL22" s="7">
        <f t="shared" si="0"/>
        <v>1.6038948569730307</v>
      </c>
      <c r="AM22" s="7">
        <f t="shared" si="0"/>
        <v>0.2934160131380682</v>
      </c>
      <c r="AN22" s="8">
        <f t="shared" si="3"/>
        <v>-1285.03789576484</v>
      </c>
      <c r="AO22" s="8">
        <f t="shared" si="4"/>
        <v>653.8108163486321</v>
      </c>
      <c r="AP22" s="6">
        <f t="shared" si="5"/>
        <v>-90.054000000000002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1"/>
        <v>-1</v>
      </c>
      <c r="AJ23" s="7">
        <f t="shared" si="2"/>
        <v>-90.190762997371479</v>
      </c>
      <c r="AK23" s="7">
        <f t="shared" si="0"/>
        <v>4.9873480878189935E-2</v>
      </c>
      <c r="AL23" s="7">
        <f t="shared" si="0"/>
        <v>1.1601919660616717</v>
      </c>
      <c r="AM23" s="7">
        <f t="shared" si="0"/>
        <v>0.15281515312072391</v>
      </c>
      <c r="AN23" s="8">
        <f t="shared" si="3"/>
        <v>-1190.227186807391</v>
      </c>
      <c r="AO23" s="8">
        <f t="shared" si="4"/>
        <v>433.54795797378995</v>
      </c>
      <c r="AP23" s="6">
        <f t="shared" si="5"/>
        <v>-90.054000000000002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1"/>
        <v>0</v>
      </c>
      <c r="AJ24" s="7">
        <f t="shared" si="2"/>
        <v>-90.166731388155156</v>
      </c>
      <c r="AK24" s="7">
        <f t="shared" si="2"/>
        <v>6.4049235870200921E-2</v>
      </c>
      <c r="AL24" s="7">
        <f t="shared" si="2"/>
        <v>1.4430589330355321</v>
      </c>
      <c r="AM24" s="7">
        <f t="shared" si="2"/>
        <v>0.22747171509805711</v>
      </c>
      <c r="AN24" s="8">
        <f t="shared" si="3"/>
        <v>-981.39207123992821</v>
      </c>
      <c r="AO24" s="8">
        <f t="shared" si="4"/>
        <v>557.23059831214164</v>
      </c>
      <c r="AP24" s="6">
        <f t="shared" si="5"/>
        <v>-90.054000000000002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1"/>
        <v>1</v>
      </c>
      <c r="AJ25" s="7">
        <f t="shared" ref="AJ25:AM40" si="6">V25</f>
        <v>-90.1768424813678</v>
      </c>
      <c r="AK25" s="7">
        <f t="shared" si="6"/>
        <v>0.10200695250181416</v>
      </c>
      <c r="AL25" s="7">
        <f t="shared" si="6"/>
        <v>1.9607395329069346</v>
      </c>
      <c r="AM25" s="7">
        <f t="shared" si="6"/>
        <v>0.48649144143583717</v>
      </c>
      <c r="AN25" s="8">
        <f t="shared" si="3"/>
        <v>-1069.2736473401076</v>
      </c>
      <c r="AO25" s="8">
        <f t="shared" si="4"/>
        <v>887.67015879442897</v>
      </c>
      <c r="AP25" s="6">
        <f t="shared" si="5"/>
        <v>-90.054000000000002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1"/>
        <v>2</v>
      </c>
      <c r="AJ26" s="7">
        <f t="shared" si="6"/>
        <v>-90.17537100343408</v>
      </c>
      <c r="AK26" s="7">
        <f t="shared" si="6"/>
        <v>6.6499110340623238E-2</v>
      </c>
      <c r="AL26" s="7">
        <f t="shared" si="6"/>
        <v>1.3618258168277046</v>
      </c>
      <c r="AM26" s="7">
        <f t="shared" si="6"/>
        <v>0.22498059970260559</v>
      </c>
      <c r="AN26" s="8">
        <f t="shared" si="3"/>
        <v>-1056.4855948734796</v>
      </c>
      <c r="AO26" s="8">
        <f t="shared" si="4"/>
        <v>578.43239488375434</v>
      </c>
      <c r="AP26" s="6">
        <f t="shared" si="5"/>
        <v>-90.054000000000002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si="1"/>
        <v>3</v>
      </c>
      <c r="AJ27" s="7">
        <f t="shared" si="6"/>
        <v>-90.262817681115976</v>
      </c>
      <c r="AK27" s="7">
        <f t="shared" si="6"/>
        <v>3.5169395265007744E-2</v>
      </c>
      <c r="AL27" s="7">
        <f t="shared" si="6"/>
        <v>1.0286620515987077</v>
      </c>
      <c r="AM27" s="7">
        <f t="shared" si="6"/>
        <v>0.10931949131001405</v>
      </c>
      <c r="AN27" s="8">
        <f t="shared" si="3"/>
        <v>-1815.5976418049447</v>
      </c>
      <c r="AO27" s="8">
        <f t="shared" si="4"/>
        <v>305.09183228477627</v>
      </c>
      <c r="AP27" s="6">
        <f t="shared" si="5"/>
        <v>-90.054000000000002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1"/>
        <v>4</v>
      </c>
      <c r="AJ28" s="7">
        <f t="shared" si="6"/>
        <v>-90.196632823510299</v>
      </c>
      <c r="AK28" s="7">
        <f t="shared" si="6"/>
        <v>4.2380077231652616E-2</v>
      </c>
      <c r="AL28" s="7">
        <f t="shared" si="6"/>
        <v>1.123288443053962</v>
      </c>
      <c r="AM28" s="7">
        <f t="shared" si="6"/>
        <v>0.12636638125214336</v>
      </c>
      <c r="AN28" s="8">
        <f t="shared" si="3"/>
        <v>-1241.216140470347</v>
      </c>
      <c r="AO28" s="8">
        <f t="shared" si="4"/>
        <v>368.31547629678778</v>
      </c>
      <c r="AP28" s="6">
        <f t="shared" si="5"/>
        <v>-90.054000000000002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1"/>
        <v>5</v>
      </c>
      <c r="AJ29" s="7">
        <f t="shared" si="6"/>
        <v>-90.203735492219963</v>
      </c>
      <c r="AK29" s="7">
        <f t="shared" si="6"/>
        <v>4.7235084512889706E-2</v>
      </c>
      <c r="AL29" s="7">
        <f t="shared" si="6"/>
        <v>1.2459840571227001</v>
      </c>
      <c r="AM29" s="7">
        <f t="shared" si="6"/>
        <v>0.15055098622002752</v>
      </c>
      <c r="AN29" s="8">
        <f t="shared" si="3"/>
        <v>-1302.9038659386761</v>
      </c>
      <c r="AO29" s="8">
        <f t="shared" si="4"/>
        <v>410.45904128245161</v>
      </c>
      <c r="AP29" s="6">
        <f t="shared" si="5"/>
        <v>-90.054000000000002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1"/>
        <v>6</v>
      </c>
      <c r="AJ30" s="7">
        <f t="shared" si="6"/>
        <v>-90.194776464187612</v>
      </c>
      <c r="AK30" s="7">
        <f t="shared" si="6"/>
        <v>7.0441571014039653E-2</v>
      </c>
      <c r="AL30" s="7">
        <f t="shared" si="6"/>
        <v>1.5198573645612208</v>
      </c>
      <c r="AM30" s="7">
        <f t="shared" si="6"/>
        <v>0.26199608806389685</v>
      </c>
      <c r="AN30" s="8">
        <f t="shared" si="3"/>
        <v>-1225.0914972300463</v>
      </c>
      <c r="AO30" s="8">
        <f t="shared" si="4"/>
        <v>612.44594449760825</v>
      </c>
      <c r="AP30" s="6">
        <f t="shared" si="5"/>
        <v>-90.054000000000002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1"/>
        <v>7</v>
      </c>
      <c r="AJ31" s="7">
        <f t="shared" si="6"/>
        <v>-90.144729697425831</v>
      </c>
      <c r="AK31" s="7">
        <f t="shared" si="6"/>
        <v>4.3426673624022076E-2</v>
      </c>
      <c r="AL31" s="7">
        <f t="shared" si="6"/>
        <v>1.3216330321390188</v>
      </c>
      <c r="AM31" s="7">
        <f t="shared" si="6"/>
        <v>0.14345528986550055</v>
      </c>
      <c r="AN31" s="8">
        <f t="shared" si="3"/>
        <v>-790.08185206086432</v>
      </c>
      <c r="AO31" s="8">
        <f t="shared" si="4"/>
        <v>377.92911708101059</v>
      </c>
      <c r="AP31" s="6">
        <f t="shared" si="5"/>
        <v>-90.054000000000002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1"/>
        <v>8</v>
      </c>
      <c r="AJ32" s="7">
        <f t="shared" si="6"/>
        <v>-90.250872961689666</v>
      </c>
      <c r="AK32" s="7">
        <f t="shared" si="6"/>
        <v>6.280839023026083E-2</v>
      </c>
      <c r="AL32" s="7">
        <f t="shared" si="6"/>
        <v>1.6300210986716288</v>
      </c>
      <c r="AM32" s="7">
        <f t="shared" si="6"/>
        <v>0.24578240981366301</v>
      </c>
      <c r="AN32" s="8">
        <f t="shared" si="3"/>
        <v>-1712.0095630247522</v>
      </c>
      <c r="AO32" s="8">
        <f t="shared" si="4"/>
        <v>545.22520501520944</v>
      </c>
      <c r="AP32" s="6">
        <f t="shared" si="5"/>
        <v>-90.054000000000002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102</v>
      </c>
      <c r="AH33" s="1">
        <v>0.15</v>
      </c>
      <c r="AI33" s="1">
        <f t="shared" si="1"/>
        <v>9</v>
      </c>
      <c r="AJ33" s="7">
        <f t="shared" si="6"/>
        <v>-90.169373699340255</v>
      </c>
      <c r="AK33" s="7">
        <f t="shared" si="6"/>
        <v>2.6115521381398912E-2</v>
      </c>
      <c r="AL33" s="7">
        <f t="shared" si="6"/>
        <v>0.87556626583041786</v>
      </c>
      <c r="AM33" s="7">
        <f t="shared" si="6"/>
        <v>7.051280997691764E-2</v>
      </c>
      <c r="AN33" s="8">
        <f t="shared" si="3"/>
        <v>875.15242515712191</v>
      </c>
      <c r="AO33" s="8">
        <f t="shared" si="4"/>
        <v>227.50475725774606</v>
      </c>
      <c r="AP33" s="6">
        <f t="shared" si="5"/>
        <v>-90.27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102</v>
      </c>
      <c r="AH34" s="1">
        <v>0.15</v>
      </c>
      <c r="AI34" s="8">
        <f t="shared" si="1"/>
        <v>10.000999999999999</v>
      </c>
      <c r="AJ34" s="7">
        <f t="shared" si="6"/>
        <v>-89.974988821200569</v>
      </c>
      <c r="AK34" s="7">
        <f t="shared" si="6"/>
        <v>2.4667870698709019E-2</v>
      </c>
      <c r="AL34" s="7">
        <f t="shared" si="6"/>
        <v>0.81276742605750885</v>
      </c>
      <c r="AM34" s="7">
        <f t="shared" si="6"/>
        <v>6.5465063549924041E-2</v>
      </c>
      <c r="AN34" s="8">
        <f t="shared" si="3"/>
        <v>2572.2655063065149</v>
      </c>
      <c r="AO34" s="8">
        <f t="shared" si="4"/>
        <v>215.9854881007559</v>
      </c>
      <c r="AP34" s="6">
        <f t="shared" si="5"/>
        <v>-90.27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102</v>
      </c>
      <c r="AH35" s="1">
        <v>0.15</v>
      </c>
      <c r="AI35" s="8">
        <f t="shared" si="1"/>
        <v>11.001000000000001</v>
      </c>
      <c r="AJ35" s="7">
        <f t="shared" si="6"/>
        <v>-89.997017909000036</v>
      </c>
      <c r="AK35" s="7">
        <f t="shared" si="6"/>
        <v>2.8229217521730965E-2</v>
      </c>
      <c r="AL35" s="7">
        <f t="shared" si="6"/>
        <v>1.0185965587556403</v>
      </c>
      <c r="AM35" s="7">
        <f t="shared" si="6"/>
        <v>8.0275266569346748E-2</v>
      </c>
      <c r="AN35" s="8">
        <f t="shared" si="3"/>
        <v>2379.5024011457053</v>
      </c>
      <c r="AO35" s="8">
        <f t="shared" si="4"/>
        <v>247.03671010084554</v>
      </c>
      <c r="AP35" s="6">
        <f t="shared" si="5"/>
        <v>-90.27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102</v>
      </c>
      <c r="AH36" s="1">
        <v>0.15</v>
      </c>
      <c r="AI36" s="8">
        <f t="shared" si="1"/>
        <v>12.001000000000001</v>
      </c>
      <c r="AJ36" s="7">
        <f t="shared" si="6"/>
        <v>-90.082396884918708</v>
      </c>
      <c r="AK36" s="7">
        <f t="shared" si="6"/>
        <v>3.4593932286331314E-2</v>
      </c>
      <c r="AL36" s="7">
        <f t="shared" si="6"/>
        <v>1.1147066486955919</v>
      </c>
      <c r="AM36" s="7">
        <f t="shared" si="6"/>
        <v>0.10183081725340318</v>
      </c>
      <c r="AN36" s="8">
        <f t="shared" si="3"/>
        <v>1633.4524856682631</v>
      </c>
      <c r="AO36" s="8">
        <f t="shared" si="4"/>
        <v>302.08430569977895</v>
      </c>
      <c r="AP36" s="6">
        <f t="shared" si="5"/>
        <v>-90.27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8">
        <f t="shared" si="1"/>
        <v>13.001000000000001</v>
      </c>
      <c r="AJ37" s="7">
        <f t="shared" si="6"/>
        <v>-90.191778460307162</v>
      </c>
      <c r="AK37" s="7">
        <f t="shared" si="6"/>
        <v>3.4174410712052052E-2</v>
      </c>
      <c r="AL37" s="7">
        <f t="shared" si="6"/>
        <v>1.0670838157889546</v>
      </c>
      <c r="AM37" s="7">
        <f t="shared" si="6"/>
        <v>9.8775766744218452E-2</v>
      </c>
      <c r="AN37" s="8">
        <f t="shared" si="3"/>
        <v>680.09767552412723</v>
      </c>
      <c r="AO37" s="8">
        <f t="shared" si="4"/>
        <v>297.56654341683839</v>
      </c>
      <c r="AP37" s="6">
        <f t="shared" si="5"/>
        <v>-90.27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8">
        <f t="shared" si="1"/>
        <v>14.001000000000001</v>
      </c>
      <c r="AJ38" s="7">
        <f t="shared" si="6"/>
        <v>-90.254069278435423</v>
      </c>
      <c r="AK38" s="7">
        <f t="shared" si="6"/>
        <v>2.6423057198950554E-2</v>
      </c>
      <c r="AL38" s="7">
        <f t="shared" si="6"/>
        <v>0.83913589146388456</v>
      </c>
      <c r="AM38" s="7">
        <f t="shared" si="6"/>
        <v>7.1174540922363888E-2</v>
      </c>
      <c r="AN38" s="8">
        <f t="shared" si="3"/>
        <v>138.39700002082901</v>
      </c>
      <c r="AO38" s="8">
        <f t="shared" si="4"/>
        <v>229.6755303070608</v>
      </c>
      <c r="AP38" s="6">
        <f t="shared" si="5"/>
        <v>-90.27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8">
        <f t="shared" si="1"/>
        <v>15.001000000000001</v>
      </c>
      <c r="AJ39" s="7">
        <f t="shared" si="6"/>
        <v>-90.188891043762098</v>
      </c>
      <c r="AK39" s="7">
        <f t="shared" si="6"/>
        <v>2.8849382615411697E-2</v>
      </c>
      <c r="AL39" s="7">
        <f t="shared" si="6"/>
        <v>0.84979287364745026</v>
      </c>
      <c r="AM39" s="7">
        <f t="shared" si="6"/>
        <v>7.7491465230393269E-2</v>
      </c>
      <c r="AN39" s="8">
        <f t="shared" si="3"/>
        <v>705.22896735214499</v>
      </c>
      <c r="AO39" s="8">
        <f t="shared" si="4"/>
        <v>251.20144810553143</v>
      </c>
      <c r="AP39" s="6">
        <f t="shared" si="5"/>
        <v>-90.27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8">
        <f t="shared" si="1"/>
        <v>16.001000000000001</v>
      </c>
      <c r="AJ40" s="7">
        <f t="shared" si="6"/>
        <v>-90.248949353789314</v>
      </c>
      <c r="AK40" s="7">
        <f t="shared" si="6"/>
        <v>2.7425270352846916E-2</v>
      </c>
      <c r="AL40" s="7">
        <f t="shared" si="6"/>
        <v>0.87422909688999795</v>
      </c>
      <c r="AM40" s="7">
        <f t="shared" si="6"/>
        <v>7.4864592324564078E-2</v>
      </c>
      <c r="AN40" s="8">
        <f t="shared" si="3"/>
        <v>182.88821728651428</v>
      </c>
      <c r="AO40" s="8">
        <f t="shared" si="4"/>
        <v>238.42204200330562</v>
      </c>
      <c r="AP40" s="6">
        <f t="shared" si="5"/>
        <v>-90.27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1"/>
        <v>-9.66</v>
      </c>
      <c r="AJ41" s="7">
        <f t="shared" ref="AJ41:AM48" si="7">V41</f>
        <v>-90.103880188740163</v>
      </c>
      <c r="AK41" s="7">
        <f t="shared" si="7"/>
        <v>3.3705940080820243E-2</v>
      </c>
      <c r="AL41" s="7">
        <f t="shared" si="7"/>
        <v>1.1918442400319487</v>
      </c>
      <c r="AM41" s="7">
        <f t="shared" si="7"/>
        <v>0.10296031781998838</v>
      </c>
      <c r="AN41" s="8">
        <f t="shared" si="3"/>
        <v>1445.9916089073488</v>
      </c>
      <c r="AO41" s="8">
        <f t="shared" si="4"/>
        <v>294.16125945047611</v>
      </c>
      <c r="AP41" s="6">
        <f t="shared" si="5"/>
        <v>-90.27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1"/>
        <v>-9.3299999999999983</v>
      </c>
      <c r="AJ42" s="7">
        <f t="shared" si="7"/>
        <v>-90.137561371169014</v>
      </c>
      <c r="AK42" s="7">
        <f t="shared" si="7"/>
        <v>2.8105355780702078E-2</v>
      </c>
      <c r="AL42" s="7">
        <f t="shared" si="7"/>
        <v>0.88579038941403254</v>
      </c>
      <c r="AM42" s="7">
        <f t="shared" si="7"/>
        <v>7.6085019089462927E-2</v>
      </c>
      <c r="AN42" s="8">
        <f t="shared" si="3"/>
        <v>1152.305433748113</v>
      </c>
      <c r="AO42" s="8">
        <f t="shared" si="4"/>
        <v>245.04936423896947</v>
      </c>
      <c r="AP42" s="6">
        <f t="shared" si="5"/>
        <v>-90.27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345</v>
      </c>
      <c r="AH43" s="1">
        <v>0.15</v>
      </c>
      <c r="AI43" s="1">
        <f t="shared" si="1"/>
        <v>-8.6699999999999982</v>
      </c>
      <c r="AJ43" s="7">
        <f t="shared" si="7"/>
        <v>-90.162775679015468</v>
      </c>
      <c r="AK43" s="7">
        <f t="shared" si="7"/>
        <v>4.6700798848120367E-2</v>
      </c>
      <c r="AL43" s="7">
        <f t="shared" si="7"/>
        <v>1.1302498320958994</v>
      </c>
      <c r="AM43" s="7">
        <f t="shared" si="7"/>
        <v>0.13950484985974615</v>
      </c>
      <c r="AN43" s="8">
        <f t="shared" si="3"/>
        <v>-6.749895801294592</v>
      </c>
      <c r="AO43" s="8">
        <f t="shared" si="4"/>
        <v>406.63075235547461</v>
      </c>
      <c r="AP43" s="6">
        <f t="shared" si="5"/>
        <v>-90.162000000000006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s="1" t="s">
        <v>102</v>
      </c>
      <c r="AH44" s="1">
        <v>0.15</v>
      </c>
      <c r="AI44" s="1">
        <f t="shared" si="1"/>
        <v>-8.34</v>
      </c>
      <c r="AJ44" s="7">
        <f t="shared" si="7"/>
        <v>-90.271538926620565</v>
      </c>
      <c r="AK44" s="7">
        <f t="shared" si="7"/>
        <v>5.9839609397609739E-2</v>
      </c>
      <c r="AL44" s="7">
        <f t="shared" si="7"/>
        <v>1.2904817694308943</v>
      </c>
      <c r="AM44" s="7">
        <f t="shared" si="7"/>
        <v>0.19515404464963723</v>
      </c>
      <c r="AN44" s="8">
        <f t="shared" si="3"/>
        <v>-13.366262226033321</v>
      </c>
      <c r="AO44" s="8">
        <f t="shared" si="4"/>
        <v>520.1298900024965</v>
      </c>
      <c r="AP44" s="6">
        <f t="shared" si="5"/>
        <v>-90.27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s="1" t="s">
        <v>345</v>
      </c>
      <c r="AH45" s="1">
        <v>0.15</v>
      </c>
      <c r="AI45" s="1">
        <f t="shared" si="1"/>
        <v>8.34</v>
      </c>
      <c r="AJ45" s="7">
        <f t="shared" si="7"/>
        <v>-90.131405448132313</v>
      </c>
      <c r="AK45" s="7">
        <f t="shared" si="7"/>
        <v>4.7427267211210586E-2</v>
      </c>
      <c r="AL45" s="7">
        <f t="shared" si="7"/>
        <v>1.1073621110029408</v>
      </c>
      <c r="AM45" s="7">
        <f t="shared" si="7"/>
        <v>0.13969574877436752</v>
      </c>
      <c r="AN45" s="8">
        <f t="shared" si="3"/>
        <v>266.34056301033661</v>
      </c>
      <c r="AO45" s="8">
        <f t="shared" si="4"/>
        <v>413.29919305321812</v>
      </c>
      <c r="AP45" s="6">
        <f t="shared" si="5"/>
        <v>-90.162000000000006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s="1" t="s">
        <v>102</v>
      </c>
      <c r="AH46" s="1">
        <v>0.15</v>
      </c>
      <c r="AI46" s="1">
        <f t="shared" si="1"/>
        <v>8.67</v>
      </c>
      <c r="AJ46" s="7">
        <f t="shared" si="7"/>
        <v>-90.133707810864493</v>
      </c>
      <c r="AK46" s="7">
        <f t="shared" si="7"/>
        <v>2.3512341717596929E-2</v>
      </c>
      <c r="AL46" s="7">
        <f t="shared" si="7"/>
        <v>0.85621395945431544</v>
      </c>
      <c r="AM46" s="7">
        <f t="shared" si="7"/>
        <v>6.3275166834099908E-2</v>
      </c>
      <c r="AN46" s="8">
        <f t="shared" si="3"/>
        <v>1185.8937996209741</v>
      </c>
      <c r="AO46" s="8">
        <f t="shared" si="4"/>
        <v>205.01142527584716</v>
      </c>
      <c r="AP46" s="6">
        <f t="shared" si="5"/>
        <v>-90.27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s="1" t="s">
        <v>102</v>
      </c>
      <c r="AH47" s="1">
        <v>0.15</v>
      </c>
      <c r="AI47" s="1">
        <f t="shared" si="1"/>
        <v>9.33</v>
      </c>
      <c r="AJ47" s="7">
        <f t="shared" si="7"/>
        <v>-90.097045492137497</v>
      </c>
      <c r="AK47" s="7">
        <f t="shared" si="7"/>
        <v>2.2733879017537394E-2</v>
      </c>
      <c r="AL47" s="7">
        <f t="shared" si="7"/>
        <v>0.87089225038853169</v>
      </c>
      <c r="AM47" s="7">
        <f t="shared" si="7"/>
        <v>6.1063102008810689E-2</v>
      </c>
      <c r="AN47" s="8">
        <f t="shared" si="3"/>
        <v>1505.6189685538345</v>
      </c>
      <c r="AO47" s="8">
        <f t="shared" si="4"/>
        <v>198.41198106540514</v>
      </c>
      <c r="AP47" s="6">
        <f t="shared" si="5"/>
        <v>-90.27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s="1" t="s">
        <v>102</v>
      </c>
      <c r="AH48" s="1">
        <v>0.15</v>
      </c>
      <c r="AI48" s="1">
        <f t="shared" si="1"/>
        <v>9.66</v>
      </c>
      <c r="AJ48" s="7">
        <f t="shared" si="7"/>
        <v>-90.103234668887993</v>
      </c>
      <c r="AK48" s="7">
        <f t="shared" si="7"/>
        <v>3.928924135461162E-2</v>
      </c>
      <c r="AL48" s="7">
        <f t="shared" si="7"/>
        <v>0.94859459187387951</v>
      </c>
      <c r="AM48" s="7">
        <f t="shared" si="7"/>
        <v>0.10838223645642769</v>
      </c>
      <c r="AN48" s="8">
        <f t="shared" si="3"/>
        <v>1451.622806628139</v>
      </c>
      <c r="AO48" s="8">
        <f t="shared" si="4"/>
        <v>342.91915244377697</v>
      </c>
      <c r="AP48" s="6">
        <f t="shared" si="5"/>
        <v>-90.27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:AI59" si="8">9.913-L50</f>
        <v>-9.66</v>
      </c>
      <c r="AJ50" s="11">
        <f t="shared" ref="AJ50:AM59" si="9">V50</f>
        <v>-90.12668681121751</v>
      </c>
      <c r="AK50" s="11">
        <f t="shared" si="9"/>
        <v>3.5222557555739505E-2</v>
      </c>
      <c r="AL50" s="11">
        <f t="shared" si="9"/>
        <v>1.0567857134457455</v>
      </c>
      <c r="AM50" s="11">
        <f t="shared" si="9"/>
        <v>0.10155048204644281</v>
      </c>
      <c r="AN50" s="12">
        <f t="shared" ref="AN50:AN59" si="10">(SIN(RADIANS(AP50/2))/SIN(RADIANS(AJ50/2))-1)*1000000</f>
        <v>1247.0988754673674</v>
      </c>
      <c r="AO50" s="12">
        <f t="shared" ref="AO50:AO59" si="11">(SIN(RADIANS(AP50/2))/SIN(RADIANS((AJ50+AK50)/2))-1)*1000000-AN50</f>
        <v>307.21992484616931</v>
      </c>
      <c r="AP50" s="13">
        <f t="shared" ref="AP50:AP59" si="12">VLOOKUP(AG50,$AH$1:$AI$4,2,FALSE)</f>
        <v>-90.27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si="8"/>
        <v>-9.3299999999999983</v>
      </c>
      <c r="AJ51" s="11">
        <f t="shared" si="9"/>
        <v>-90.156492561710067</v>
      </c>
      <c r="AK51" s="11">
        <f t="shared" si="9"/>
        <v>3.4985502006336849E-2</v>
      </c>
      <c r="AL51" s="11">
        <f t="shared" si="9"/>
        <v>1.0614576500370714</v>
      </c>
      <c r="AM51" s="11">
        <f t="shared" si="9"/>
        <v>0.10101763638937068</v>
      </c>
      <c r="AN51" s="12">
        <f t="shared" si="10"/>
        <v>987.34673409794914</v>
      </c>
      <c r="AO51" s="12">
        <f t="shared" si="11"/>
        <v>304.91347141636811</v>
      </c>
      <c r="AP51" s="13">
        <f t="shared" si="12"/>
        <v>-90.27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8"/>
        <v>-9</v>
      </c>
      <c r="AJ52" s="11">
        <f t="shared" si="9"/>
        <v>-90.136039165691443</v>
      </c>
      <c r="AK52" s="11">
        <f t="shared" si="9"/>
        <v>3.2116816282359843E-2</v>
      </c>
      <c r="AL52" s="11">
        <f t="shared" si="9"/>
        <v>1.2972534875538257</v>
      </c>
      <c r="AM52" s="11">
        <f t="shared" si="9"/>
        <v>0.10403888908298095</v>
      </c>
      <c r="AN52" s="12">
        <f t="shared" si="10"/>
        <v>1165.5728621531302</v>
      </c>
      <c r="AO52" s="12">
        <f t="shared" si="11"/>
        <v>280.05096112204706</v>
      </c>
      <c r="AP52" s="13">
        <f t="shared" si="12"/>
        <v>-90.27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8"/>
        <v>-8.6699999999999982</v>
      </c>
      <c r="AJ53" s="11">
        <f t="shared" si="9"/>
        <v>-90.192574153793117</v>
      </c>
      <c r="AK53" s="11">
        <f t="shared" si="9"/>
        <v>3.6000906901715812E-2</v>
      </c>
      <c r="AL53" s="11">
        <f t="shared" si="9"/>
        <v>1.0560110875185087</v>
      </c>
      <c r="AM53" s="11">
        <f t="shared" si="9"/>
        <v>0.10426651895075462</v>
      </c>
      <c r="AN53" s="12">
        <f t="shared" si="10"/>
        <v>673.17250837461984</v>
      </c>
      <c r="AO53" s="12">
        <f t="shared" si="11"/>
        <v>313.47134264780857</v>
      </c>
      <c r="AP53" s="13">
        <f t="shared" si="12"/>
        <v>-90.27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8"/>
        <v>-8.34</v>
      </c>
      <c r="AJ54" s="11">
        <f t="shared" si="9"/>
        <v>-90.173244458617575</v>
      </c>
      <c r="AK54" s="11">
        <f t="shared" si="9"/>
        <v>3.6528080451818122E-2</v>
      </c>
      <c r="AL54" s="11">
        <f t="shared" si="9"/>
        <v>1.1015940128971791</v>
      </c>
      <c r="AM54" s="11">
        <f t="shared" si="9"/>
        <v>0.10777138322699983</v>
      </c>
      <c r="AN54" s="12">
        <f t="shared" si="10"/>
        <v>841.44561711751999</v>
      </c>
      <c r="AO54" s="12">
        <f t="shared" si="11"/>
        <v>318.22464683006751</v>
      </c>
      <c r="AP54" s="13">
        <f t="shared" si="12"/>
        <v>-90.27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8"/>
        <v>8.34</v>
      </c>
      <c r="AJ55" s="11">
        <f t="shared" si="9"/>
        <v>-90.155187339507336</v>
      </c>
      <c r="AK55" s="11">
        <f t="shared" si="9"/>
        <v>2.9139703053132845E-2</v>
      </c>
      <c r="AL55" s="11">
        <f t="shared" si="9"/>
        <v>0.8930406335159603</v>
      </c>
      <c r="AM55" s="11">
        <f t="shared" si="9"/>
        <v>7.9193713977444277E-2</v>
      </c>
      <c r="AN55" s="12">
        <f t="shared" si="10"/>
        <v>998.71728826128606</v>
      </c>
      <c r="AO55" s="12">
        <f t="shared" si="11"/>
        <v>253.95410703787911</v>
      </c>
      <c r="AP55" s="13">
        <f t="shared" si="12"/>
        <v>-90.27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8"/>
        <v>8.67</v>
      </c>
      <c r="AJ56" s="11">
        <f t="shared" si="9"/>
        <v>-90.165388134597364</v>
      </c>
      <c r="AK56" s="11">
        <f t="shared" si="9"/>
        <v>2.3795204958117471E-2</v>
      </c>
      <c r="AL56" s="11">
        <f t="shared" si="9"/>
        <v>1.0112038551428504</v>
      </c>
      <c r="AM56" s="11">
        <f t="shared" si="9"/>
        <v>6.7187779277028695E-2</v>
      </c>
      <c r="AN56" s="12">
        <f t="shared" si="10"/>
        <v>909.86253206892798</v>
      </c>
      <c r="AO56" s="12">
        <f t="shared" si="11"/>
        <v>207.30669378821176</v>
      </c>
      <c r="AP56" s="13">
        <f t="shared" si="12"/>
        <v>-90.27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8"/>
        <v>9</v>
      </c>
      <c r="AJ57" s="11">
        <f t="shared" si="9"/>
        <v>-90.052002118180781</v>
      </c>
      <c r="AK57" s="11">
        <f t="shared" si="9"/>
        <v>2.7632540585509062E-2</v>
      </c>
      <c r="AL57" s="11">
        <f t="shared" si="9"/>
        <v>0.87774798557169098</v>
      </c>
      <c r="AM57" s="11">
        <f t="shared" si="9"/>
        <v>7.4798949910127463E-2</v>
      </c>
      <c r="AN57" s="12">
        <f t="shared" si="10"/>
        <v>1898.8538675288603</v>
      </c>
      <c r="AO57" s="12">
        <f t="shared" si="11"/>
        <v>241.46542721759101</v>
      </c>
      <c r="AP57" s="13">
        <f t="shared" si="12"/>
        <v>-90.27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8"/>
        <v>9.33</v>
      </c>
      <c r="AJ58" s="11">
        <f t="shared" si="9"/>
        <v>-90.020512045201357</v>
      </c>
      <c r="AK58" s="11">
        <f t="shared" si="9"/>
        <v>2.0444138363585912E-2</v>
      </c>
      <c r="AL58" s="11">
        <f t="shared" si="9"/>
        <v>0.8678932420277905</v>
      </c>
      <c r="AM58" s="11">
        <f t="shared" si="9"/>
        <v>5.5040286907441435E-2</v>
      </c>
      <c r="AN58" s="12">
        <f t="shared" si="10"/>
        <v>2174.0420226170622</v>
      </c>
      <c r="AO58" s="12">
        <f t="shared" si="11"/>
        <v>178.78046943731169</v>
      </c>
      <c r="AP58" s="13">
        <f t="shared" si="12"/>
        <v>-90.27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8"/>
        <v>9.66</v>
      </c>
      <c r="AJ59" s="11">
        <f t="shared" si="9"/>
        <v>-90.082857088338116</v>
      </c>
      <c r="AK59" s="11">
        <f t="shared" si="9"/>
        <v>3.0391988820305197E-2</v>
      </c>
      <c r="AL59" s="11">
        <f t="shared" si="9"/>
        <v>1.1068648886059167</v>
      </c>
      <c r="AM59" s="11">
        <f t="shared" si="9"/>
        <v>8.9094878219529494E-2</v>
      </c>
      <c r="AN59" s="12">
        <f t="shared" si="10"/>
        <v>1629.4356981292335</v>
      </c>
      <c r="AO59" s="12">
        <f t="shared" si="11"/>
        <v>265.37391994119207</v>
      </c>
      <c r="AP59" s="13">
        <f t="shared" si="12"/>
        <v>-90.27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:AI68" si="13">9.913-L61</f>
        <v>0</v>
      </c>
      <c r="AJ61" s="16">
        <f t="shared" ref="AJ61:AM68" si="14">V61</f>
        <v>-90.166731388155156</v>
      </c>
      <c r="AK61" s="16">
        <f t="shared" si="14"/>
        <v>6.4049235870200921E-2</v>
      </c>
      <c r="AL61" s="16">
        <f t="shared" si="14"/>
        <v>1.4430589330355321</v>
      </c>
      <c r="AM61" s="16">
        <f t="shared" si="14"/>
        <v>0.22747171509805711</v>
      </c>
      <c r="AN61" s="17">
        <f t="shared" ref="AN61:AN68" si="15">(SIN(RADIANS(AP61/2))/SIN(RADIANS(AJ61/2))-1)*1000000</f>
        <v>-1007.5220214033064</v>
      </c>
      <c r="AO61" s="17">
        <f t="shared" ref="AO61:AO68" si="16">(SIN(RADIANS(AP61/2))/SIN(RADIANS((AJ61+AK61)/2))-1)*1000000-AN61</f>
        <v>557.21602360081499</v>
      </c>
      <c r="AP61" s="18">
        <f>VLOOKUP(AG61,$AP$1:$AQ$4,2,FALSE)</f>
        <v>-90.051000000000002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si="13"/>
        <v>0</v>
      </c>
      <c r="AJ62" s="16">
        <f t="shared" si="14"/>
        <v>-90.178009653651102</v>
      </c>
      <c r="AK62" s="16">
        <f t="shared" si="14"/>
        <v>7.8279501601587156E-2</v>
      </c>
      <c r="AL62" s="16">
        <f t="shared" si="14"/>
        <v>1.5090037306284521</v>
      </c>
      <c r="AM62" s="16">
        <f t="shared" si="14"/>
        <v>0.29911081406389894</v>
      </c>
      <c r="AN62" s="17">
        <f t="shared" si="15"/>
        <v>-1105.5441319535175</v>
      </c>
      <c r="AO62" s="17">
        <f t="shared" si="16"/>
        <v>680.94248288175231</v>
      </c>
      <c r="AP62" s="18">
        <f t="shared" ref="AP62:AP68" si="17">VLOOKUP(AG62,$AP$1:$AQ$4,2,FALSE)</f>
        <v>-90.051000000000002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13"/>
        <v>0</v>
      </c>
      <c r="AJ63" s="16">
        <f t="shared" si="14"/>
        <v>-90.239922527677237</v>
      </c>
      <c r="AK63" s="16">
        <f t="shared" si="14"/>
        <v>3.3249943436762207E-2</v>
      </c>
      <c r="AL63" s="16">
        <f t="shared" si="14"/>
        <v>0.98619304073232705</v>
      </c>
      <c r="AM63" s="16">
        <f t="shared" si="14"/>
        <v>9.4177239466030141E-2</v>
      </c>
      <c r="AN63" s="17">
        <f t="shared" si="15"/>
        <v>-1643.1291177027019</v>
      </c>
      <c r="AO63" s="17">
        <f t="shared" si="16"/>
        <v>288.59864889818618</v>
      </c>
      <c r="AP63" s="18">
        <f t="shared" si="17"/>
        <v>-90.051000000000002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13"/>
        <v>0</v>
      </c>
      <c r="AJ64" s="16">
        <f t="shared" si="14"/>
        <v>-90.191564132044604</v>
      </c>
      <c r="AK64" s="16">
        <f t="shared" si="14"/>
        <v>4.9689666544798922E-2</v>
      </c>
      <c r="AL64" s="16">
        <f t="shared" si="14"/>
        <v>1.343226749347902</v>
      </c>
      <c r="AM64" s="16">
        <f t="shared" si="14"/>
        <v>0.16574436858583119</v>
      </c>
      <c r="AN64" s="17">
        <f t="shared" si="15"/>
        <v>-1223.3111070442114</v>
      </c>
      <c r="AO64" s="17">
        <f t="shared" si="16"/>
        <v>431.92868113683937</v>
      </c>
      <c r="AP64" s="18">
        <f t="shared" si="17"/>
        <v>-90.051000000000002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13"/>
        <v>0</v>
      </c>
      <c r="AJ65" s="16">
        <f t="shared" si="14"/>
        <v>-90.19796585003165</v>
      </c>
      <c r="AK65" s="16">
        <f t="shared" si="14"/>
        <v>3.6436034323099525E-2</v>
      </c>
      <c r="AL65" s="16">
        <f t="shared" si="14"/>
        <v>0.98655054703216116</v>
      </c>
      <c r="AM65" s="16">
        <f t="shared" si="14"/>
        <v>0.10551147077658672</v>
      </c>
      <c r="AN65" s="17">
        <f t="shared" si="15"/>
        <v>-1278.9173973026814</v>
      </c>
      <c r="AO65" s="17">
        <f t="shared" si="16"/>
        <v>316.61323335407951</v>
      </c>
      <c r="AP65" s="18">
        <f t="shared" si="17"/>
        <v>-90.051000000000002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13"/>
        <v>0</v>
      </c>
      <c r="AJ66" s="16">
        <f t="shared" si="14"/>
        <v>-90.177786912695055</v>
      </c>
      <c r="AK66" s="16">
        <f t="shared" si="14"/>
        <v>3.99435170610263E-2</v>
      </c>
      <c r="AL66" s="16">
        <f t="shared" si="14"/>
        <v>0.95900663543311027</v>
      </c>
      <c r="AM66" s="16">
        <f t="shared" si="14"/>
        <v>0.11493084043793947</v>
      </c>
      <c r="AN66" s="17">
        <f t="shared" si="15"/>
        <v>-1103.6085167395181</v>
      </c>
      <c r="AO66" s="17">
        <f t="shared" si="16"/>
        <v>347.29089154961196</v>
      </c>
      <c r="AP66" s="18">
        <f t="shared" si="17"/>
        <v>-90.051000000000002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13"/>
        <v>0</v>
      </c>
      <c r="AJ67" s="16">
        <f t="shared" si="14"/>
        <v>-90.183002620018044</v>
      </c>
      <c r="AK67" s="16">
        <f t="shared" si="14"/>
        <v>3.3091643684589632E-2</v>
      </c>
      <c r="AL67" s="16">
        <f t="shared" si="14"/>
        <v>1.018857858518984</v>
      </c>
      <c r="AM67" s="16">
        <f t="shared" si="14"/>
        <v>9.7907434179414221E-2</v>
      </c>
      <c r="AN67" s="17">
        <f t="shared" si="15"/>
        <v>-1148.9299677852616</v>
      </c>
      <c r="AO67" s="17">
        <f t="shared" si="16"/>
        <v>287.65190946355995</v>
      </c>
      <c r="AP67" s="18">
        <f t="shared" si="17"/>
        <v>-90.051000000000002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13"/>
        <v>0</v>
      </c>
      <c r="AJ68" s="16">
        <f t="shared" si="14"/>
        <v>-90.117429433468288</v>
      </c>
      <c r="AK68" s="16">
        <f t="shared" si="14"/>
        <v>3.8725215207888186E-2</v>
      </c>
      <c r="AL68" s="16">
        <f t="shared" si="14"/>
        <v>1.1348856630813497</v>
      </c>
      <c r="AM68" s="16">
        <f t="shared" si="14"/>
        <v>0.11798804228913934</v>
      </c>
      <c r="AN68" s="17">
        <f t="shared" si="15"/>
        <v>-578.68725490139991</v>
      </c>
      <c r="AO68" s="17">
        <f t="shared" si="16"/>
        <v>337.22499139099409</v>
      </c>
      <c r="AP68" s="18">
        <f t="shared" si="17"/>
        <v>-90.051000000000002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:AI90" si="18">9.913-L70</f>
        <v>-16</v>
      </c>
      <c r="AJ70" s="25">
        <f t="shared" ref="AJ70:AM85" si="19">V70</f>
        <v>-90.209692452750431</v>
      </c>
      <c r="AK70" s="25">
        <f t="shared" si="19"/>
        <v>2.8172272509677836E-2</v>
      </c>
      <c r="AL70" s="25">
        <f t="shared" si="19"/>
        <v>0.85694576992740212</v>
      </c>
      <c r="AM70" s="25">
        <f t="shared" si="19"/>
        <v>7.8037243798564887E-2</v>
      </c>
      <c r="AN70" s="26">
        <f t="shared" ref="AN70:AN90" si="20">(SIN(RADIANS(AP70/2))/SIN(RADIANS(AJ70/2))-1)*1000000</f>
        <v>246.09700122879553</v>
      </c>
      <c r="AO70" s="26">
        <f t="shared" ref="AO70:AO90" si="21">(SIN(RADIANS(AP70/2))/SIN(RADIANS((AJ70+AK70)/2))-1)*1000000-AN70</f>
        <v>245.10188651905014</v>
      </c>
      <c r="AP70" s="27">
        <f>VLOOKUP(AG70,$AL$1:$AM$6,2,FALSE)</f>
        <v>-90.238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si="18"/>
        <v>-12</v>
      </c>
      <c r="AJ71" s="25">
        <f t="shared" si="19"/>
        <v>-90.057998272748804</v>
      </c>
      <c r="AK71" s="25">
        <f t="shared" si="19"/>
        <v>2.919139532759308E-2</v>
      </c>
      <c r="AL71" s="25">
        <f t="shared" si="19"/>
        <v>0.91342758939840585</v>
      </c>
      <c r="AM71" s="25">
        <f t="shared" si="19"/>
        <v>7.9514683692692198E-2</v>
      </c>
      <c r="AN71" s="26">
        <f t="shared" si="20"/>
        <v>1567.9877640075724</v>
      </c>
      <c r="AO71" s="26">
        <f t="shared" si="21"/>
        <v>254.98166715376396</v>
      </c>
      <c r="AP71" s="27">
        <f t="shared" ref="AP71:AP90" si="22">VLOOKUP(AG71,$AL$1:$AM$6,2,FALSE)</f>
        <v>-90.238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8"/>
        <v>-8</v>
      </c>
      <c r="AJ72" s="25">
        <f t="shared" si="19"/>
        <v>-90.142157244916106</v>
      </c>
      <c r="AK72" s="25">
        <f t="shared" si="19"/>
        <v>3.1751197635849118E-2</v>
      </c>
      <c r="AL72" s="25">
        <f t="shared" si="19"/>
        <v>0.95275462623224361</v>
      </c>
      <c r="AM72" s="25">
        <f t="shared" si="19"/>
        <v>8.9224562219986342E-2</v>
      </c>
      <c r="AN72" s="26">
        <f t="shared" si="20"/>
        <v>833.96335555718792</v>
      </c>
      <c r="AO72" s="26">
        <f t="shared" si="21"/>
        <v>276.74027031054925</v>
      </c>
      <c r="AP72" s="27">
        <f t="shared" si="22"/>
        <v>-90.238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8"/>
        <v>-4</v>
      </c>
      <c r="AJ73" s="25">
        <f t="shared" si="19"/>
        <v>-90.304527056986728</v>
      </c>
      <c r="AK73" s="25">
        <f t="shared" si="19"/>
        <v>5.2997198826763917E-2</v>
      </c>
      <c r="AL73" s="25">
        <f t="shared" si="19"/>
        <v>1.3940813372639351</v>
      </c>
      <c r="AM73" s="25">
        <f t="shared" si="19"/>
        <v>0.18496262180772172</v>
      </c>
      <c r="AN73" s="26">
        <f t="shared" si="20"/>
        <v>-2403.2711846626585</v>
      </c>
      <c r="AO73" s="26">
        <f t="shared" si="21"/>
        <v>459.24859617241214</v>
      </c>
      <c r="AP73" s="27">
        <f t="shared" si="22"/>
        <v>-90.028000000000006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8"/>
        <v>0</v>
      </c>
      <c r="AJ74" s="25">
        <f t="shared" si="19"/>
        <v>-90.117429433468288</v>
      </c>
      <c r="AK74" s="25">
        <f t="shared" si="19"/>
        <v>3.8725215207888186E-2</v>
      </c>
      <c r="AL74" s="25">
        <f t="shared" si="19"/>
        <v>1.1348856630813497</v>
      </c>
      <c r="AM74" s="25">
        <f t="shared" si="19"/>
        <v>0.11798804228913934</v>
      </c>
      <c r="AN74" s="26">
        <f t="shared" si="20"/>
        <v>-779.12562341997398</v>
      </c>
      <c r="AO74" s="26">
        <f t="shared" si="21"/>
        <v>337.15735942607688</v>
      </c>
      <c r="AP74" s="27">
        <f t="shared" si="22"/>
        <v>-90.028000000000006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8"/>
        <v>4</v>
      </c>
      <c r="AJ75" s="25">
        <f t="shared" si="19"/>
        <v>-90.203914595287856</v>
      </c>
      <c r="AK75" s="25">
        <f t="shared" si="19"/>
        <v>2.9671838027535008E-2</v>
      </c>
      <c r="AL75" s="25">
        <f t="shared" si="19"/>
        <v>1.0112422100570075</v>
      </c>
      <c r="AM75" s="25">
        <f t="shared" si="19"/>
        <v>8.6671400331433307E-2</v>
      </c>
      <c r="AN75" s="26">
        <f t="shared" si="20"/>
        <v>-1530.8683274997127</v>
      </c>
      <c r="AO75" s="26">
        <f t="shared" si="21"/>
        <v>257.72070949514614</v>
      </c>
      <c r="AP75" s="27">
        <f t="shared" si="22"/>
        <v>-90.028000000000006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8"/>
        <v>8</v>
      </c>
      <c r="AJ76" s="25">
        <f t="shared" si="19"/>
        <v>-90.049562970587289</v>
      </c>
      <c r="AK76" s="25">
        <f t="shared" si="19"/>
        <v>3.7628932019878505E-2</v>
      </c>
      <c r="AL76" s="25">
        <f t="shared" si="19"/>
        <v>1.068544397977635</v>
      </c>
      <c r="AM76" s="25">
        <f t="shared" si="19"/>
        <v>0.11061802175236772</v>
      </c>
      <c r="AN76" s="26">
        <f t="shared" si="20"/>
        <v>1641.648621658831</v>
      </c>
      <c r="AO76" s="26">
        <f t="shared" si="21"/>
        <v>328.79094326010454</v>
      </c>
      <c r="AP76" s="27">
        <f t="shared" si="22"/>
        <v>-90.238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6">
        <f t="shared" si="18"/>
        <v>12.001000000000001</v>
      </c>
      <c r="AJ77" s="25">
        <f t="shared" si="19"/>
        <v>-90.167489873884151</v>
      </c>
      <c r="AK77" s="25">
        <f t="shared" si="19"/>
        <v>1.8963326209538254E-2</v>
      </c>
      <c r="AL77" s="25">
        <f t="shared" si="19"/>
        <v>0.79806087362859413</v>
      </c>
      <c r="AM77" s="25">
        <f t="shared" si="19"/>
        <v>5.0488006046333016E-2</v>
      </c>
      <c r="AN77" s="26">
        <f t="shared" si="20"/>
        <v>613.33148107123316</v>
      </c>
      <c r="AO77" s="26">
        <f t="shared" si="21"/>
        <v>165.14534173972527</v>
      </c>
      <c r="AP77" s="27">
        <f t="shared" si="22"/>
        <v>-90.238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6">
        <f t="shared" si="18"/>
        <v>16.001000000000001</v>
      </c>
      <c r="AJ78" s="25">
        <f t="shared" si="19"/>
        <v>-90.184206886217964</v>
      </c>
      <c r="AK78" s="25">
        <f t="shared" si="19"/>
        <v>2.717929881677434E-2</v>
      </c>
      <c r="AL78" s="25">
        <f t="shared" si="19"/>
        <v>0.90278034865272461</v>
      </c>
      <c r="AM78" s="25">
        <f t="shared" si="19"/>
        <v>7.5317914566383634E-2</v>
      </c>
      <c r="AN78" s="26">
        <f t="shared" si="20"/>
        <v>467.81645859317325</v>
      </c>
      <c r="AO78" s="26">
        <f t="shared" si="21"/>
        <v>236.61748862924264</v>
      </c>
      <c r="AP78" s="27">
        <f t="shared" si="22"/>
        <v>-90.238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si="18"/>
        <v>-6</v>
      </c>
      <c r="AJ79" s="25">
        <f t="shared" si="19"/>
        <v>-90.248330293239462</v>
      </c>
      <c r="AK79" s="25">
        <f t="shared" si="19"/>
        <v>4.5062682387527177E-2</v>
      </c>
      <c r="AL79" s="25">
        <f t="shared" si="19"/>
        <v>1.0192961057846277</v>
      </c>
      <c r="AM79" s="25">
        <f t="shared" si="19"/>
        <v>0.13409590113479844</v>
      </c>
      <c r="AN79" s="26">
        <f t="shared" si="20"/>
        <v>-1916.2763067317455</v>
      </c>
      <c r="AO79" s="26">
        <f t="shared" si="21"/>
        <v>391.02536012503015</v>
      </c>
      <c r="AP79" s="27">
        <f t="shared" si="22"/>
        <v>-90.028000000000006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8"/>
        <v>-2</v>
      </c>
      <c r="AJ80" s="25">
        <f t="shared" si="19"/>
        <v>-90.323384048116253</v>
      </c>
      <c r="AK80" s="25">
        <f t="shared" si="19"/>
        <v>4.9802056971031176E-2</v>
      </c>
      <c r="AL80" s="25">
        <f t="shared" si="19"/>
        <v>0.8318175854480041</v>
      </c>
      <c r="AM80" s="25">
        <f t="shared" si="19"/>
        <v>0.13984751937300335</v>
      </c>
      <c r="AN80" s="26">
        <f t="shared" si="20"/>
        <v>-2566.5235549798826</v>
      </c>
      <c r="AO80" s="26">
        <f t="shared" si="21"/>
        <v>431.33035263343027</v>
      </c>
      <c r="AP80" s="27">
        <f t="shared" si="22"/>
        <v>-90.028000000000006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8"/>
        <v>2</v>
      </c>
      <c r="AJ81" s="25">
        <f t="shared" si="19"/>
        <v>-90.276933084522909</v>
      </c>
      <c r="AK81" s="25">
        <f t="shared" si="19"/>
        <v>3.7510066379991651E-2</v>
      </c>
      <c r="AL81" s="25">
        <f t="shared" si="19"/>
        <v>1.0208415221131564</v>
      </c>
      <c r="AM81" s="25">
        <f t="shared" si="19"/>
        <v>0.11253066038928927</v>
      </c>
      <c r="AN81" s="26">
        <f t="shared" si="20"/>
        <v>-2164.2342890720865</v>
      </c>
      <c r="AO81" s="26">
        <f t="shared" si="21"/>
        <v>325.21313588496059</v>
      </c>
      <c r="AP81" s="27">
        <f t="shared" si="22"/>
        <v>-90.028000000000006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8"/>
        <v>6</v>
      </c>
      <c r="AJ82" s="25">
        <f t="shared" si="19"/>
        <v>-90.096913984316032</v>
      </c>
      <c r="AK82" s="25">
        <f t="shared" si="19"/>
        <v>4.2968842993221894E-2</v>
      </c>
      <c r="AL82" s="25">
        <f t="shared" si="19"/>
        <v>0.96162075156204507</v>
      </c>
      <c r="AM82" s="25">
        <f t="shared" si="19"/>
        <v>0.12304021370924534</v>
      </c>
      <c r="AN82" s="26">
        <f t="shared" si="20"/>
        <v>-600.5523918072297</v>
      </c>
      <c r="AO82" s="26">
        <f t="shared" si="21"/>
        <v>374.32576474516475</v>
      </c>
      <c r="AP82" s="27">
        <f t="shared" si="22"/>
        <v>-90.028000000000006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8"/>
        <v>-5</v>
      </c>
      <c r="AJ83" s="25">
        <f t="shared" si="19"/>
        <v>-90.23357028071355</v>
      </c>
      <c r="AK83" s="25">
        <f t="shared" si="19"/>
        <v>3.4668512111494923E-2</v>
      </c>
      <c r="AL83" s="25">
        <f t="shared" si="19"/>
        <v>0.97473023719696594</v>
      </c>
      <c r="AM83" s="25">
        <f t="shared" si="19"/>
        <v>0.10025822558071137</v>
      </c>
      <c r="AN83" s="26">
        <f t="shared" si="20"/>
        <v>-1788.2490180380905</v>
      </c>
      <c r="AO83" s="26">
        <f t="shared" si="21"/>
        <v>300.9065664543175</v>
      </c>
      <c r="AP83" s="27">
        <f t="shared" si="22"/>
        <v>-90.028000000000006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8"/>
        <v>-3</v>
      </c>
      <c r="AJ84" s="25">
        <f t="shared" si="19"/>
        <v>-90.236609660598376</v>
      </c>
      <c r="AK84" s="25">
        <f t="shared" si="19"/>
        <v>5.7572402640161176E-2</v>
      </c>
      <c r="AL84" s="25">
        <f t="shared" si="19"/>
        <v>1.1814286963889258</v>
      </c>
      <c r="AM84" s="25">
        <f t="shared" si="19"/>
        <v>0.18562224720685311</v>
      </c>
      <c r="AN84" s="26">
        <f t="shared" si="20"/>
        <v>-1814.616420184434</v>
      </c>
      <c r="AO84" s="26">
        <f t="shared" si="21"/>
        <v>499.81165570223152</v>
      </c>
      <c r="AP84" s="27">
        <f t="shared" si="22"/>
        <v>-90.028000000000006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8"/>
        <v>-1</v>
      </c>
      <c r="AJ85" s="25">
        <f t="shared" si="19"/>
        <v>-90.180291018544793</v>
      </c>
      <c r="AK85" s="25">
        <f t="shared" si="19"/>
        <v>4.1905407757089001E-2</v>
      </c>
      <c r="AL85" s="25">
        <f t="shared" si="19"/>
        <v>1.0045662731169125</v>
      </c>
      <c r="AM85" s="25">
        <f t="shared" si="19"/>
        <v>0.12267590803138177</v>
      </c>
      <c r="AN85" s="26">
        <f t="shared" si="20"/>
        <v>-1325.6972350658148</v>
      </c>
      <c r="AO85" s="26">
        <f t="shared" si="21"/>
        <v>364.26106557019284</v>
      </c>
      <c r="AP85" s="27">
        <f t="shared" si="22"/>
        <v>-90.028000000000006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8"/>
        <v>1</v>
      </c>
      <c r="AJ86" s="25">
        <f t="shared" ref="AJ86:AM90" si="23">V86</f>
        <v>-90.209341599933694</v>
      </c>
      <c r="AK86" s="25">
        <f t="shared" si="23"/>
        <v>3.1570815346049726E-2</v>
      </c>
      <c r="AL86" s="25">
        <f t="shared" si="23"/>
        <v>1.1581303418946995</v>
      </c>
      <c r="AM86" s="25">
        <f t="shared" si="23"/>
        <v>0.10070740930552745</v>
      </c>
      <c r="AN86" s="26">
        <f t="shared" si="20"/>
        <v>-1577.9840379542832</v>
      </c>
      <c r="AO86" s="26">
        <f t="shared" si="21"/>
        <v>274.18255329414455</v>
      </c>
      <c r="AP86" s="27">
        <f t="shared" si="22"/>
        <v>-90.028000000000006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8"/>
        <v>3</v>
      </c>
      <c r="AJ87" s="25">
        <f t="shared" si="23"/>
        <v>-90.166407626613648</v>
      </c>
      <c r="AK87" s="25">
        <f t="shared" si="23"/>
        <v>7.3573926351937199E-2</v>
      </c>
      <c r="AL87" s="25">
        <f t="shared" si="23"/>
        <v>1.2585245847296802</v>
      </c>
      <c r="AM87" s="25">
        <f t="shared" si="23"/>
        <v>0.24907544840240647</v>
      </c>
      <c r="AN87" s="26">
        <f t="shared" si="20"/>
        <v>-1205.0606334758074</v>
      </c>
      <c r="AO87" s="26">
        <f t="shared" si="21"/>
        <v>640.0358083175073</v>
      </c>
      <c r="AP87" s="27">
        <f t="shared" si="22"/>
        <v>-90.028000000000006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8"/>
        <v>5</v>
      </c>
      <c r="AJ88" s="25">
        <f t="shared" si="23"/>
        <v>-90.089543297794634</v>
      </c>
      <c r="AK88" s="25">
        <f t="shared" si="23"/>
        <v>4.9904015762488263E-2</v>
      </c>
      <c r="AL88" s="25">
        <f t="shared" si="23"/>
        <v>1.2467043049970929</v>
      </c>
      <c r="AM88" s="25">
        <f t="shared" si="23"/>
        <v>0.16580681599961505</v>
      </c>
      <c r="AN88" s="26">
        <f t="shared" si="20"/>
        <v>-536.37209790280417</v>
      </c>
      <c r="AO88" s="26">
        <f t="shared" si="21"/>
        <v>434.86528943414982</v>
      </c>
      <c r="AP88" s="27">
        <f t="shared" si="22"/>
        <v>-90.028000000000006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8"/>
        <v>-4</v>
      </c>
      <c r="AJ89" s="25">
        <f t="shared" si="23"/>
        <v>-90.217467674313951</v>
      </c>
      <c r="AK89" s="25">
        <f t="shared" si="23"/>
        <v>3.3476133828297679E-2</v>
      </c>
      <c r="AL89" s="25">
        <f t="shared" si="23"/>
        <v>0.88102727474635323</v>
      </c>
      <c r="AM89" s="25">
        <f t="shared" si="23"/>
        <v>9.345003885058939E-2</v>
      </c>
      <c r="AN89" s="26">
        <f t="shared" si="20"/>
        <v>-1648.5198044891015</v>
      </c>
      <c r="AO89" s="26">
        <f t="shared" si="21"/>
        <v>290.6751118975094</v>
      </c>
      <c r="AP89" s="27">
        <f t="shared" si="22"/>
        <v>-90.028000000000006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8"/>
        <v>0</v>
      </c>
      <c r="AJ90" s="25">
        <f t="shared" si="23"/>
        <v>-90.167239741085112</v>
      </c>
      <c r="AK90" s="25">
        <f t="shared" si="23"/>
        <v>4.7290200467485694E-2</v>
      </c>
      <c r="AL90" s="25">
        <f t="shared" si="23"/>
        <v>1.0950095990403357</v>
      </c>
      <c r="AM90" s="25">
        <f t="shared" si="23"/>
        <v>0.1454410683526883</v>
      </c>
      <c r="AN90" s="26">
        <f t="shared" si="20"/>
        <v>-1212.2923385202712</v>
      </c>
      <c r="AO90" s="26">
        <f t="shared" si="21"/>
        <v>411.2374812148546</v>
      </c>
      <c r="AP90" s="27">
        <f t="shared" si="22"/>
        <v>-90.028000000000006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2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2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2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2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2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2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2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 s="26">
        <f t="shared" ref="AN106:AN125" si="24">(SIN(RADIANS(AP106/2))/SIN(RADIANS(AJ106/2))-1)*1000000</f>
        <v>246.09700122879553</v>
      </c>
      <c r="AO106">
        <v>245.10188651905014</v>
      </c>
      <c r="AP106" s="27">
        <f>VLOOKUP(AG106,$AL$1:$AM$6,2,FALSE)</f>
        <v>-90.238</v>
      </c>
    </row>
    <row r="107" spans="1:42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 s="26">
        <f t="shared" si="24"/>
        <v>1567.9877640075724</v>
      </c>
      <c r="AO107">
        <v>254.98166715376396</v>
      </c>
      <c r="AP107" s="27">
        <f t="shared" ref="AP107:AP126" si="25">VLOOKUP(AG107,$AL$1:$AM$6,2,FALSE)</f>
        <v>-90.238</v>
      </c>
    </row>
    <row r="108" spans="1:42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s="24" t="s">
        <v>345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 s="26">
        <f t="shared" si="24"/>
        <v>-79.717204827800543</v>
      </c>
      <c r="AO108">
        <v>276.74027031054925</v>
      </c>
      <c r="AP108" s="27">
        <f t="shared" si="25"/>
        <v>-90.13300000000001</v>
      </c>
    </row>
    <row r="109" spans="1:42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 s="26">
        <f t="shared" si="24"/>
        <v>-1916.2763067317455</v>
      </c>
      <c r="AO109">
        <v>391.02536012503015</v>
      </c>
      <c r="AP109" s="27">
        <f t="shared" si="25"/>
        <v>-90.028000000000006</v>
      </c>
    </row>
    <row r="110" spans="1:42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 s="26">
        <f t="shared" si="24"/>
        <v>-1788.2490180380905</v>
      </c>
      <c r="AO110">
        <v>300.9065664543175</v>
      </c>
      <c r="AP110" s="27">
        <f t="shared" si="25"/>
        <v>-90.028000000000006</v>
      </c>
    </row>
    <row r="111" spans="1:42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 s="26">
        <f t="shared" si="24"/>
        <v>-2403.2711846626585</v>
      </c>
      <c r="AO111">
        <v>459.24859617241214</v>
      </c>
      <c r="AP111" s="27">
        <f t="shared" si="25"/>
        <v>-90.028000000000006</v>
      </c>
    </row>
    <row r="112" spans="1:42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 s="26">
        <f t="shared" si="24"/>
        <v>-1648.5198044891015</v>
      </c>
      <c r="AO112">
        <v>290.6751118975094</v>
      </c>
      <c r="AP112" s="27">
        <f t="shared" si="25"/>
        <v>-90.028000000000006</v>
      </c>
    </row>
    <row r="113" spans="1:42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 s="26">
        <f t="shared" si="24"/>
        <v>-1814.616420184434</v>
      </c>
      <c r="AO113">
        <v>499.81165570223152</v>
      </c>
      <c r="AP113" s="27">
        <f t="shared" si="25"/>
        <v>-90.028000000000006</v>
      </c>
    </row>
    <row r="114" spans="1:42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 s="26">
        <f t="shared" si="24"/>
        <v>-2566.5235549798826</v>
      </c>
      <c r="AO114">
        <v>431.33035263343027</v>
      </c>
      <c r="AP114" s="27">
        <f t="shared" si="25"/>
        <v>-90.028000000000006</v>
      </c>
    </row>
    <row r="115" spans="1:42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 s="26">
        <f t="shared" si="24"/>
        <v>-1325.6972350658148</v>
      </c>
      <c r="AO115">
        <v>364.26106557019284</v>
      </c>
      <c r="AP115" s="27">
        <f t="shared" si="25"/>
        <v>-90.028000000000006</v>
      </c>
    </row>
    <row r="116" spans="1:42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 s="26">
        <f t="shared" si="24"/>
        <v>-779.12562341997398</v>
      </c>
      <c r="AO116">
        <v>337.15735942607688</v>
      </c>
      <c r="AP116" s="27">
        <f t="shared" si="25"/>
        <v>-90.028000000000006</v>
      </c>
    </row>
    <row r="117" spans="1:42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 s="26">
        <f t="shared" si="24"/>
        <v>-1212.2923385202712</v>
      </c>
      <c r="AO117">
        <v>411.2374812148546</v>
      </c>
      <c r="AP117" s="27">
        <f t="shared" si="25"/>
        <v>-90.028000000000006</v>
      </c>
    </row>
    <row r="118" spans="1:42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 s="26">
        <f t="shared" si="24"/>
        <v>-1577.9840379542832</v>
      </c>
      <c r="AO118">
        <v>274.18255329414455</v>
      </c>
      <c r="AP118" s="27">
        <f t="shared" si="25"/>
        <v>-90.028000000000006</v>
      </c>
    </row>
    <row r="119" spans="1:42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 s="26">
        <f t="shared" si="24"/>
        <v>-2164.2342890720865</v>
      </c>
      <c r="AO119">
        <v>325.21313588496059</v>
      </c>
      <c r="AP119" s="27">
        <f t="shared" si="25"/>
        <v>-90.028000000000006</v>
      </c>
    </row>
    <row r="120" spans="1:42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 s="26">
        <f t="shared" si="24"/>
        <v>-1205.0606334758074</v>
      </c>
      <c r="AO120">
        <v>640.0358083175073</v>
      </c>
      <c r="AP120" s="27">
        <f t="shared" si="25"/>
        <v>-90.028000000000006</v>
      </c>
    </row>
    <row r="121" spans="1:42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 s="26">
        <f t="shared" si="24"/>
        <v>-1530.8683274997127</v>
      </c>
      <c r="AO121">
        <v>257.72070949514614</v>
      </c>
      <c r="AP121" s="27">
        <f t="shared" si="25"/>
        <v>-90.028000000000006</v>
      </c>
    </row>
    <row r="122" spans="1:42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 s="26">
        <f t="shared" si="24"/>
        <v>-536.37209790280417</v>
      </c>
      <c r="AO122">
        <v>434.86528943414982</v>
      </c>
      <c r="AP122" s="27">
        <f t="shared" si="25"/>
        <v>-90.028000000000006</v>
      </c>
    </row>
    <row r="123" spans="1:42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 s="26">
        <f t="shared" si="24"/>
        <v>-600.5523918072297</v>
      </c>
      <c r="AO123">
        <v>374.32576474516475</v>
      </c>
      <c r="AP123" s="27">
        <f t="shared" si="25"/>
        <v>-90.028000000000006</v>
      </c>
    </row>
    <row r="124" spans="1:42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s="24" t="s">
        <v>345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 s="26">
        <f t="shared" si="24"/>
        <v>727.23070987135156</v>
      </c>
      <c r="AO124">
        <v>328.79094326010454</v>
      </c>
      <c r="AP124" s="27">
        <f t="shared" si="25"/>
        <v>-90.13300000000001</v>
      </c>
    </row>
    <row r="125" spans="1:42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 s="3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 s="26">
        <f t="shared" si="24"/>
        <v>613.33148107123316</v>
      </c>
      <c r="AO125">
        <v>165.14534173972527</v>
      </c>
      <c r="AP125" s="27">
        <f t="shared" si="25"/>
        <v>-90.238</v>
      </c>
    </row>
    <row r="126" spans="1:42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 s="3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 s="26">
        <f t="shared" ref="AN126" si="26">(SIN(RADIANS(AP126/2))/SIN(RADIANS(AJ126/2))-1)*1000000</f>
        <v>467.81645859317325</v>
      </c>
      <c r="AO126">
        <v>236.61748862924264</v>
      </c>
      <c r="AP126" s="27">
        <f t="shared" si="25"/>
        <v>-90.238</v>
      </c>
    </row>
  </sheetData>
  <autoFilter ref="AG105:AP105">
    <sortState ref="AG106:AP126">
      <sortCondition ref="AI105:AI126"/>
    </sortState>
  </autoFilter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980014</vt:lpstr>
      <vt:lpstr>Work_a</vt:lpstr>
      <vt:lpstr>Work_b</vt:lpstr>
      <vt:lpstr>Strain_all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cp:lastPrinted>2013-10-31T12:28:49Z</cp:lastPrinted>
  <dcterms:created xsi:type="dcterms:W3CDTF">2013-09-26T11:48:39Z</dcterms:created>
  <dcterms:modified xsi:type="dcterms:W3CDTF">2013-11-08T12:26:40Z</dcterms:modified>
</cp:coreProperties>
</file>